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gela/Dropbox/Toolkit (1)/PEM Toolkit_Nov18/"/>
    </mc:Choice>
  </mc:AlternateContent>
  <xr:revisionPtr revIDLastSave="0" documentId="8_{99B2F530-C20D-E54D-A1C2-95F19C3B97D4}" xr6:coauthVersionLast="45" xr6:coauthVersionMax="45" xr10:uidLastSave="{00000000-0000-0000-0000-000000000000}"/>
  <bookViews>
    <workbookView xWindow="0" yWindow="460" windowWidth="23040" windowHeight="8480" activeTab="3" xr2:uid="{C55E8003-1C98-411B-8B70-356EF23AC784}"/>
  </bookViews>
  <sheets>
    <sheet name="Sector Reporting" sheetId="1" r:id="rId1"/>
    <sheet name="Consolidated County Summary" sheetId="5" r:id="rId2"/>
    <sheet name="Summary of Sector Programmes" sheetId="3" r:id="rId3"/>
    <sheet name="Project Status Report" sheetId="2" r:id="rId4"/>
    <sheet name="Workplan" sheetId="4" r:id="rId5"/>
  </sheets>
  <definedNames>
    <definedName name="_Toc530060783" localSheetId="1">'Consolidated County Summary'!$B$35</definedName>
    <definedName name="_Toc530060783" localSheetId="2">'Summary of Sector Programmes'!$B$35</definedName>
    <definedName name="_Toc530060784" localSheetId="1">'Consolidated County Summary'!$B$36</definedName>
    <definedName name="_Toc530060784" localSheetId="2">'Summary of Sector Programmes'!$B$36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5" l="1"/>
  <c r="I41" i="5"/>
  <c r="H41" i="5"/>
  <c r="P40" i="5"/>
  <c r="O40" i="5"/>
  <c r="N40" i="5"/>
  <c r="M40" i="5"/>
  <c r="L40" i="5"/>
  <c r="J40" i="5"/>
  <c r="I40" i="5"/>
  <c r="H40" i="5"/>
  <c r="F40" i="5"/>
  <c r="E40" i="5"/>
  <c r="D40" i="5"/>
  <c r="P39" i="5"/>
  <c r="O39" i="5"/>
  <c r="N39" i="5"/>
  <c r="M39" i="5"/>
  <c r="L39" i="5"/>
  <c r="J39" i="5"/>
  <c r="I39" i="5"/>
  <c r="H39" i="5"/>
  <c r="F39" i="5"/>
  <c r="E39" i="5"/>
  <c r="D39" i="5"/>
  <c r="Q41" i="3"/>
  <c r="P8" i="5" s="1"/>
  <c r="P41" i="5" s="1"/>
  <c r="P41" i="3"/>
  <c r="O8" i="5" s="1"/>
  <c r="O41" i="5" s="1"/>
  <c r="O41" i="3"/>
  <c r="N8" i="5" s="1"/>
  <c r="N41" i="5" s="1"/>
  <c r="N41" i="3"/>
  <c r="M8" i="5" s="1"/>
  <c r="M41" i="5" s="1"/>
  <c r="M41" i="3"/>
  <c r="L8" i="5" s="1"/>
  <c r="L41" i="5" s="1"/>
  <c r="Q40" i="3"/>
  <c r="P40" i="3"/>
  <c r="O40" i="3"/>
  <c r="N40" i="3"/>
  <c r="M40" i="3"/>
  <c r="Q39" i="3"/>
  <c r="P39" i="3"/>
  <c r="O39" i="3"/>
  <c r="N39" i="3"/>
  <c r="M39" i="3"/>
  <c r="K41" i="3"/>
  <c r="J41" i="3"/>
  <c r="I41" i="3"/>
  <c r="K40" i="3"/>
  <c r="J40" i="3"/>
  <c r="I40" i="3"/>
  <c r="K39" i="3"/>
  <c r="J39" i="3"/>
  <c r="I39" i="3"/>
  <c r="G41" i="3"/>
  <c r="F8" i="5" s="1"/>
  <c r="F41" i="5" s="1"/>
  <c r="F41" i="3"/>
  <c r="E8" i="5" s="1"/>
  <c r="E41" i="5" s="1"/>
  <c r="G40" i="3"/>
  <c r="F40" i="3"/>
  <c r="G39" i="3"/>
  <c r="F39" i="3"/>
  <c r="E41" i="3"/>
  <c r="D8" i="5" s="1"/>
  <c r="D41" i="5" s="1"/>
  <c r="E40" i="3"/>
  <c r="E39" i="3"/>
  <c r="AK11" i="1"/>
  <c r="AK10" i="1"/>
  <c r="M23" i="1"/>
  <c r="BF11" i="1"/>
  <c r="BF10" i="1"/>
  <c r="AX11" i="1"/>
  <c r="AX10" i="1"/>
  <c r="AP11" i="1"/>
  <c r="AP10" i="1"/>
  <c r="Y10" i="1"/>
  <c r="Y21" i="1" s="1"/>
  <c r="Y11" i="1"/>
  <c r="Y22" i="1" s="1"/>
  <c r="AC9" i="1"/>
  <c r="BF9" i="1" s="1"/>
  <c r="AB9" i="1"/>
  <c r="AB23" i="1" s="1"/>
  <c r="AA9" i="1"/>
  <c r="AP9" i="1" s="1"/>
  <c r="Z9" i="1"/>
  <c r="AJ23" i="1"/>
  <c r="G51" i="3" s="1"/>
  <c r="AJ21" i="1"/>
  <c r="AJ22" i="1"/>
  <c r="G53" i="3" s="1"/>
  <c r="AH21" i="1"/>
  <c r="E52" i="3" s="1"/>
  <c r="AH22" i="1"/>
  <c r="E53" i="3" s="1"/>
  <c r="Z21" i="1"/>
  <c r="AA21" i="1"/>
  <c r="AB21" i="1"/>
  <c r="AC21" i="1"/>
  <c r="Z22" i="1"/>
  <c r="AA22" i="1"/>
  <c r="AB22" i="1"/>
  <c r="AC22" i="1"/>
  <c r="R23" i="1"/>
  <c r="Q23" i="1"/>
  <c r="P23" i="1"/>
  <c r="O23" i="1"/>
  <c r="N23" i="1"/>
  <c r="BK9" i="1"/>
  <c r="BP10" i="1"/>
  <c r="BP21" i="1" s="1"/>
  <c r="BP11" i="1"/>
  <c r="BP22" i="1" s="1"/>
  <c r="AI10" i="1"/>
  <c r="AI11" i="1"/>
  <c r="AH9" i="1"/>
  <c r="AH23" i="1" s="1"/>
  <c r="E51" i="3" s="1"/>
  <c r="BN11" i="1" l="1"/>
  <c r="BN22" i="1" s="1"/>
  <c r="I53" i="3" s="1"/>
  <c r="BN10" i="1"/>
  <c r="BN21" i="1" s="1"/>
  <c r="I52" i="3" s="1"/>
  <c r="BQ10" i="1"/>
  <c r="AK9" i="1"/>
  <c r="BQ11" i="1"/>
  <c r="AA23" i="1"/>
  <c r="Y9" i="1"/>
  <c r="Y23" i="1" s="1"/>
  <c r="AC23" i="1"/>
  <c r="Z23" i="1"/>
  <c r="K52" i="3"/>
  <c r="AX9" i="1"/>
  <c r="AI22" i="1"/>
  <c r="F53" i="3" s="1"/>
  <c r="K53" i="3"/>
  <c r="G52" i="3"/>
  <c r="AI21" i="1"/>
  <c r="F52" i="3" s="1"/>
  <c r="BO10" i="1"/>
  <c r="BO11" i="1"/>
  <c r="AD9" i="1"/>
  <c r="BP9" i="1"/>
  <c r="S9" i="1"/>
  <c r="BP23" i="1" l="1"/>
  <c r="AK22" i="1"/>
  <c r="BO22" i="1"/>
  <c r="BO21" i="1"/>
  <c r="AK21" i="1"/>
  <c r="K51" i="3"/>
  <c r="AF9" i="1"/>
  <c r="BL9" i="1" s="1"/>
  <c r="BJ9" i="1"/>
  <c r="BN9" i="1"/>
  <c r="BN23" i="1" s="1"/>
  <c r="I51" i="3" s="1"/>
  <c r="AI9" i="1"/>
  <c r="AI23" i="1" s="1"/>
  <c r="F51" i="3" s="1"/>
  <c r="BQ9" i="1" l="1"/>
  <c r="J52" i="3"/>
  <c r="BQ21" i="1"/>
  <c r="J53" i="3"/>
  <c r="BQ22" i="1"/>
  <c r="AK23" i="1"/>
  <c r="BO9" i="1"/>
  <c r="BO23" i="1" s="1"/>
  <c r="J51" i="3" l="1"/>
  <c r="BQ23" i="1"/>
</calcChain>
</file>

<file path=xl/sharedStrings.xml><?xml version="1.0" encoding="utf-8"?>
<sst xmlns="http://schemas.openxmlformats.org/spreadsheetml/2006/main" count="363" uniqueCount="157">
  <si>
    <t>Unit of measure</t>
  </si>
  <si>
    <t>Outcome 1.2</t>
  </si>
  <si>
    <t>Outcome 1.3</t>
  </si>
  <si>
    <t>Target</t>
  </si>
  <si>
    <t>Actual</t>
  </si>
  <si>
    <t>diffe-rence +/-</t>
  </si>
  <si>
    <t>Budget</t>
  </si>
  <si>
    <t>Variance (%, Actual-Revised)</t>
  </si>
  <si>
    <t>Key Performance Indicators</t>
  </si>
  <si>
    <t>Programmes</t>
  </si>
  <si>
    <t>Outcome 2.1</t>
  </si>
  <si>
    <t>Outcome 2.2</t>
  </si>
  <si>
    <t>Outcome 2.3</t>
  </si>
  <si>
    <t>Outcome 3.1</t>
  </si>
  <si>
    <t>Outcome 3.2</t>
  </si>
  <si>
    <t>Outcome 3.3</t>
  </si>
  <si>
    <t>Sub-programme 3</t>
  </si>
  <si>
    <t>Notes:</t>
  </si>
  <si>
    <t>Targets</t>
  </si>
  <si>
    <t>Workplan</t>
  </si>
  <si>
    <t>Reports</t>
  </si>
  <si>
    <t>Q1</t>
  </si>
  <si>
    <t>Q2</t>
  </si>
  <si>
    <t>Q3</t>
  </si>
  <si>
    <t>Q4</t>
  </si>
  <si>
    <t>FY</t>
  </si>
  <si>
    <t>Quarter 1</t>
  </si>
  <si>
    <t>Quarter 2</t>
  </si>
  <si>
    <t>Quarter 3</t>
  </si>
  <si>
    <t>Quarter 4</t>
  </si>
  <si>
    <t>CIDP</t>
  </si>
  <si>
    <t>Total</t>
  </si>
  <si>
    <t>Y1</t>
  </si>
  <si>
    <t>Y2</t>
  </si>
  <si>
    <t>Y4</t>
  </si>
  <si>
    <t>Y3</t>
  </si>
  <si>
    <t>Y5</t>
  </si>
  <si>
    <t>Targets Y1</t>
  </si>
  <si>
    <t>Maternal Health</t>
  </si>
  <si>
    <t>Increased access to pre-natal care</t>
  </si>
  <si>
    <t>% of pregnant women</t>
  </si>
  <si>
    <t>Programme Structure &amp; M&amp;E Framework</t>
  </si>
  <si>
    <t>MTEF Sub-sector</t>
  </si>
  <si>
    <t>Sub-programmes</t>
  </si>
  <si>
    <t>The Programme structure shall be the same across CIDP, Sector Plans, Budget, Workplan, and Reports</t>
  </si>
  <si>
    <t>Livestock</t>
  </si>
  <si>
    <t>Programme 1</t>
  </si>
  <si>
    <t>Programme 2</t>
  </si>
  <si>
    <t>Programme 3</t>
  </si>
  <si>
    <t>Agriculture</t>
  </si>
  <si>
    <t>Fisheries</t>
  </si>
  <si>
    <t>Admin</t>
  </si>
  <si>
    <t>2016/17 Actual</t>
  </si>
  <si>
    <t>2017/18 Actual (*)</t>
  </si>
  <si>
    <t>2018/19 Budget</t>
  </si>
  <si>
    <t>2019/20 Estimates</t>
  </si>
  <si>
    <t>2020/21 Estimates</t>
  </si>
  <si>
    <t>Actual Spending</t>
  </si>
  <si>
    <t>Variance (%)</t>
  </si>
  <si>
    <r>
      <rPr>
        <b/>
        <sz val="11"/>
        <color theme="1"/>
        <rFont val="Calibri"/>
        <family val="2"/>
        <scheme val="minor"/>
      </rPr>
      <t>Quarterly Spending</t>
    </r>
    <r>
      <rPr>
        <sz val="11"/>
        <color theme="1"/>
        <rFont val="Calibri"/>
        <family val="2"/>
        <scheme val="minor"/>
      </rPr>
      <t xml:space="preserve"> ( ,000 KSh)</t>
    </r>
  </si>
  <si>
    <t>Recurrent</t>
  </si>
  <si>
    <t>Development</t>
  </si>
  <si>
    <t>Classification</t>
  </si>
  <si>
    <t>Classification of Budgets and Actuals</t>
  </si>
  <si>
    <t>Class.</t>
  </si>
  <si>
    <t>Rec.</t>
  </si>
  <si>
    <t>Dev.</t>
  </si>
  <si>
    <t>Implementation</t>
  </si>
  <si>
    <t>Outcomes</t>
  </si>
  <si>
    <t xml:space="preserve">Budget </t>
  </si>
  <si>
    <t>Ex-chequer Releases</t>
  </si>
  <si>
    <t>Variance (%) = (Actual - Budget)/Budget</t>
  </si>
  <si>
    <r>
      <t>Resource Framework</t>
    </r>
    <r>
      <rPr>
        <sz val="11"/>
        <color theme="1"/>
        <rFont val="Calibri"/>
        <family val="2"/>
        <scheme val="minor"/>
      </rPr>
      <t xml:space="preserve"> ( ,000 KSh)</t>
    </r>
  </si>
  <si>
    <t>Base-line</t>
  </si>
  <si>
    <t>Total Programme</t>
  </si>
  <si>
    <t>Department:  Agriculture</t>
  </si>
  <si>
    <t>Department:  Health</t>
  </si>
  <si>
    <t>Health</t>
  </si>
  <si>
    <t>Programme 4</t>
  </si>
  <si>
    <t>Programme 5</t>
  </si>
  <si>
    <t>Programme 6</t>
  </si>
  <si>
    <t>Programme 7</t>
  </si>
  <si>
    <t>Programme 8</t>
  </si>
  <si>
    <t>Programme 9</t>
  </si>
  <si>
    <t>Programme 10</t>
  </si>
  <si>
    <t>Primary Care</t>
  </si>
  <si>
    <t>`</t>
  </si>
  <si>
    <r>
      <rPr>
        <b/>
        <sz val="11"/>
        <color theme="1"/>
        <rFont val="Calibri"/>
        <family val="2"/>
        <scheme val="minor"/>
      </rPr>
      <t>FY to date</t>
    </r>
    <r>
      <rPr>
        <sz val="11"/>
        <color theme="1"/>
        <rFont val="Calibri"/>
        <family val="2"/>
        <scheme val="minor"/>
      </rPr>
      <t xml:space="preserve"> / Cumulative ( ,000 KSh)</t>
    </r>
  </si>
  <si>
    <r>
      <rPr>
        <b/>
        <sz val="11"/>
        <color theme="1"/>
        <rFont val="Calibri"/>
        <family val="2"/>
        <scheme val="minor"/>
      </rPr>
      <t>MTEF Annual Allocations</t>
    </r>
    <r>
      <rPr>
        <sz val="11"/>
        <color theme="1"/>
        <rFont val="Calibri"/>
        <family val="2"/>
        <scheme val="minor"/>
      </rPr>
      <t xml:space="preserve"> ( ,000 KSh)</t>
    </r>
  </si>
  <si>
    <t>Prevention</t>
  </si>
  <si>
    <t>Economic Classification</t>
  </si>
  <si>
    <t>Total Recurrent</t>
  </si>
  <si>
    <t>Total Development</t>
  </si>
  <si>
    <t xml:space="preserve">Programme name: </t>
  </si>
  <si>
    <t xml:space="preserve">MTEF Sub-sector: </t>
  </si>
  <si>
    <t>Outcome targets can be kept at the quarterly level, if KPI are mostly outputs that can be measured monthly they should be broken down</t>
  </si>
  <si>
    <t>This sheet should containt the detailed Workplan by Month with Quarterly and annual totals for both outcome targets and allocation of budget across FY</t>
  </si>
  <si>
    <t>Quarterly subtotals will feed the Workplan section of the Sector Reporting sheet</t>
  </si>
  <si>
    <t xml:space="preserve">The detailed workplan will also inform the procurement plan and will provide the monthly cashflow by programme and sub-programmes </t>
  </si>
  <si>
    <r>
      <t xml:space="preserve">Approved Budget Y1 </t>
    </r>
    <r>
      <rPr>
        <sz val="11"/>
        <color theme="1"/>
        <rFont val="Calibri"/>
        <family val="2"/>
        <scheme val="minor"/>
      </rPr>
      <t>( ,000 Ksh)</t>
    </r>
  </si>
  <si>
    <r>
      <t xml:space="preserve">FY to date </t>
    </r>
    <r>
      <rPr>
        <sz val="11"/>
        <color theme="1"/>
        <rFont val="Calibri"/>
        <family val="2"/>
        <scheme val="minor"/>
      </rPr>
      <t>(cumulative)</t>
    </r>
  </si>
  <si>
    <t>Pediatrics</t>
  </si>
  <si>
    <t>MTEF Sub-sector: regardless of the internal organization and distribution of functions across departments, each programme shall be coded to the corresponding national MTEF sub-sector (see list below)</t>
  </si>
  <si>
    <t xml:space="preserve">The M&amp;E framework should include the main KPIs and also all the indicators used for Perfomance Contracts (down to Directors level).  Add as many Outcomes/Outputs as listed in PCs related to each subprogram.  </t>
  </si>
  <si>
    <t>Project Name and Location</t>
  </si>
  <si>
    <t>Intended Outcome (Objective)</t>
  </si>
  <si>
    <t>Start Date</t>
  </si>
  <si>
    <t>End Date</t>
  </si>
  <si>
    <t>Outputs</t>
  </si>
  <si>
    <t>KPIs</t>
  </si>
  <si>
    <t>Current Status</t>
  </si>
  <si>
    <t>Actual spending to date</t>
  </si>
  <si>
    <t>Output 1.1</t>
  </si>
  <si>
    <t>Project 1</t>
  </si>
  <si>
    <t>Output 1.2</t>
  </si>
  <si>
    <t>Output 1.3</t>
  </si>
  <si>
    <t>KPI 1</t>
  </si>
  <si>
    <t>KPI 2</t>
  </si>
  <si>
    <t>KPI 3</t>
  </si>
  <si>
    <t>Key Activities Completed</t>
  </si>
  <si>
    <t>Key Activities Pending</t>
  </si>
  <si>
    <t>Financial Status</t>
  </si>
  <si>
    <t>Key Remarks</t>
  </si>
  <si>
    <t>Output 2.1</t>
  </si>
  <si>
    <t>Output 2.2</t>
  </si>
  <si>
    <t>Output 2.3</t>
  </si>
  <si>
    <t>Project 2</t>
  </si>
  <si>
    <t>Project Design and Progress/Status</t>
  </si>
  <si>
    <t>Timeframe</t>
  </si>
  <si>
    <t>Actual spending Q1</t>
  </si>
  <si>
    <t>Actual spending Q2</t>
  </si>
  <si>
    <t>Actual spending Q3</t>
  </si>
  <si>
    <t>Actual spending Q4</t>
  </si>
  <si>
    <t>Select relevant quarter by hiding/unhiding columns in financial section</t>
  </si>
  <si>
    <t>Sector_________</t>
  </si>
  <si>
    <t>FY _____</t>
  </si>
  <si>
    <t>Quarter ____</t>
  </si>
  <si>
    <t>Targets are the final expected outpus measured by their KPI</t>
  </si>
  <si>
    <t xml:space="preserve"> Current status indicates the progress to date on the KPIs </t>
  </si>
  <si>
    <t>Key Performance Indicators (KPIs) should be quantifiable and well defined - they must be derived from the CIDP and ADP.</t>
  </si>
  <si>
    <t>Activities: include only key activities, for more detail refer to project files.</t>
  </si>
  <si>
    <t>Projects should have only one objective/outcome, in case there are multiple outcomes add lines for respective/additional ouputs</t>
  </si>
  <si>
    <t>Sector Totals</t>
  </si>
  <si>
    <t>add totals</t>
  </si>
  <si>
    <t>Department</t>
  </si>
  <si>
    <t xml:space="preserve">County Government </t>
  </si>
  <si>
    <t>Treasury</t>
  </si>
  <si>
    <t>Transport and Infrastructure</t>
  </si>
  <si>
    <t>…</t>
  </si>
  <si>
    <t>..</t>
  </si>
  <si>
    <t>County Totals</t>
  </si>
  <si>
    <t>Summary by Department</t>
  </si>
  <si>
    <t xml:space="preserve">The CIDP and Workplan sections can be opened or closed (as the columns are grouped) to facilitate copying and pasting or printing of report. Use + or - signs </t>
  </si>
  <si>
    <t xml:space="preserve">The workplan reflects approved budget and appropriations at the annual level and the expected rate of implementation and progress on targets </t>
  </si>
  <si>
    <t>Targets in the Workplan should correspond to the targets in the Performance Contracts and reflected as the quarterly targets in the reports</t>
  </si>
  <si>
    <t xml:space="preserve">Figures for Exchequer releases are available through the County Treasury - on IFMIS - and on the COB website (though with delays). </t>
  </si>
  <si>
    <t>Variance should be calculated as (Actual-Budget)/Budget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</si>
</sst>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2" borderId="10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0" fillId="2" borderId="11" xfId="0" quotePrefix="1" applyFill="1" applyBorder="1" applyAlignment="1">
      <alignment horizontal="center" vertical="top" wrapText="1"/>
    </xf>
    <xf numFmtId="0" fontId="0" fillId="2" borderId="12" xfId="0" quotePrefix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9" fontId="0" fillId="0" borderId="15" xfId="2" applyFont="1" applyBorder="1" applyAlignment="1">
      <alignment vertical="top"/>
    </xf>
    <xf numFmtId="9" fontId="0" fillId="0" borderId="14" xfId="2" applyFont="1" applyBorder="1" applyAlignment="1">
      <alignment vertical="top"/>
    </xf>
    <xf numFmtId="9" fontId="0" fillId="0" borderId="16" xfId="2" applyFont="1" applyBorder="1" applyAlignment="1">
      <alignment vertical="top"/>
    </xf>
    <xf numFmtId="0" fontId="0" fillId="0" borderId="5" xfId="0" applyBorder="1" applyAlignment="1">
      <alignment vertical="top"/>
    </xf>
    <xf numFmtId="164" fontId="0" fillId="0" borderId="4" xfId="1" applyNumberFormat="1" applyFont="1" applyBorder="1" applyAlignment="1">
      <alignment vertical="top"/>
    </xf>
    <xf numFmtId="164" fontId="0" fillId="0" borderId="5" xfId="1" applyNumberFormat="1" applyFont="1" applyBorder="1" applyAlignment="1">
      <alignment vertical="top"/>
    </xf>
    <xf numFmtId="164" fontId="0" fillId="0" borderId="6" xfId="1" applyNumberFormat="1" applyFont="1" applyBorder="1" applyAlignment="1">
      <alignment vertical="top"/>
    </xf>
    <xf numFmtId="164" fontId="0" fillId="0" borderId="15" xfId="1" applyNumberFormat="1" applyFont="1" applyBorder="1" applyAlignment="1">
      <alignment vertical="top"/>
    </xf>
    <xf numFmtId="164" fontId="0" fillId="0" borderId="14" xfId="1" applyNumberFormat="1" applyFont="1" applyBorder="1" applyAlignment="1">
      <alignment vertical="top"/>
    </xf>
    <xf numFmtId="164" fontId="0" fillId="0" borderId="16" xfId="1" applyNumberFormat="1" applyFont="1" applyBorder="1" applyAlignment="1">
      <alignment vertical="top"/>
    </xf>
    <xf numFmtId="9" fontId="0" fillId="0" borderId="4" xfId="2" applyFont="1" applyBorder="1" applyAlignment="1">
      <alignment vertical="top"/>
    </xf>
    <xf numFmtId="0" fontId="0" fillId="2" borderId="12" xfId="0" applyFill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0" fillId="0" borderId="16" xfId="0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3" xfId="0" applyFont="1" applyBorder="1"/>
    <xf numFmtId="0" fontId="0" fillId="0" borderId="0" xfId="0" applyBorder="1"/>
    <xf numFmtId="164" fontId="0" fillId="0" borderId="0" xfId="1" applyNumberFormat="1" applyFont="1" applyBorder="1" applyAlignment="1">
      <alignment vertical="top"/>
    </xf>
    <xf numFmtId="164" fontId="0" fillId="0" borderId="13" xfId="1" applyNumberFormat="1" applyFont="1" applyBorder="1" applyAlignment="1">
      <alignment vertical="top"/>
    </xf>
    <xf numFmtId="164" fontId="0" fillId="0" borderId="20" xfId="1" applyNumberFormat="1" applyFont="1" applyBorder="1" applyAlignment="1">
      <alignment vertical="top"/>
    </xf>
    <xf numFmtId="164" fontId="0" fillId="0" borderId="19" xfId="1" applyNumberFormat="1" applyFont="1" applyBorder="1" applyAlignment="1">
      <alignment vertical="top"/>
    </xf>
    <xf numFmtId="164" fontId="0" fillId="0" borderId="21" xfId="1" applyNumberFormat="1" applyFont="1" applyBorder="1" applyAlignment="1">
      <alignment vertical="top"/>
    </xf>
    <xf numFmtId="164" fontId="0" fillId="0" borderId="22" xfId="1" applyNumberFormat="1" applyFont="1" applyBorder="1" applyAlignment="1">
      <alignment vertical="top"/>
    </xf>
    <xf numFmtId="164" fontId="0" fillId="0" borderId="23" xfId="1" applyNumberFormat="1" applyFont="1" applyBorder="1" applyAlignment="1">
      <alignment vertical="top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164" fontId="0" fillId="2" borderId="5" xfId="1" applyNumberFormat="1" applyFont="1" applyFill="1" applyBorder="1" applyAlignment="1">
      <alignment vertical="top"/>
    </xf>
    <xf numFmtId="164" fontId="0" fillId="2" borderId="14" xfId="1" applyNumberFormat="1" applyFont="1" applyFill="1" applyBorder="1" applyAlignment="1">
      <alignment vertical="top"/>
    </xf>
    <xf numFmtId="164" fontId="0" fillId="2" borderId="22" xfId="1" applyNumberFormat="1" applyFont="1" applyFill="1" applyBorder="1" applyAlignment="1">
      <alignment vertical="top"/>
    </xf>
    <xf numFmtId="0" fontId="0" fillId="3" borderId="2" xfId="0" applyFill="1" applyBorder="1" applyAlignment="1">
      <alignment horizontal="center" vertical="top" wrapText="1"/>
    </xf>
    <xf numFmtId="0" fontId="0" fillId="0" borderId="0" xfId="0" applyFill="1" applyBorder="1"/>
    <xf numFmtId="0" fontId="1" fillId="0" borderId="0" xfId="0" applyFont="1" applyFill="1" applyBorder="1"/>
    <xf numFmtId="0" fontId="0" fillId="2" borderId="18" xfId="0" applyFill="1" applyBorder="1" applyAlignment="1">
      <alignment horizontal="center" vertical="top" wrapText="1"/>
    </xf>
    <xf numFmtId="164" fontId="1" fillId="0" borderId="14" xfId="1" applyNumberFormat="1" applyFont="1" applyBorder="1" applyAlignment="1">
      <alignment vertical="top"/>
    </xf>
    <xf numFmtId="9" fontId="1" fillId="0" borderId="16" xfId="2" applyFont="1" applyBorder="1" applyAlignment="1">
      <alignment vertical="top"/>
    </xf>
    <xf numFmtId="164" fontId="1" fillId="0" borderId="15" xfId="1" applyNumberFormat="1" applyFont="1" applyBorder="1" applyAlignment="1">
      <alignment vertical="top"/>
    </xf>
    <xf numFmtId="0" fontId="0" fillId="2" borderId="25" xfId="0" quotePrefix="1" applyFill="1" applyBorder="1" applyAlignment="1">
      <alignment horizontal="center" vertical="top" wrapText="1"/>
    </xf>
    <xf numFmtId="0" fontId="0" fillId="2" borderId="26" xfId="0" quotePrefix="1" applyFill="1" applyBorder="1" applyAlignment="1">
      <alignment horizontal="center" vertical="top" wrapText="1"/>
    </xf>
    <xf numFmtId="0" fontId="0" fillId="2" borderId="17" xfId="0" quotePrefix="1" applyFill="1" applyBorder="1" applyAlignment="1">
      <alignment horizontal="center" vertical="top" wrapText="1"/>
    </xf>
    <xf numFmtId="164" fontId="0" fillId="0" borderId="29" xfId="1" applyNumberFormat="1" applyFont="1" applyBorder="1" applyAlignment="1">
      <alignment vertical="top"/>
    </xf>
    <xf numFmtId="9" fontId="1" fillId="0" borderId="27" xfId="2" applyFont="1" applyBorder="1" applyAlignment="1">
      <alignment vertical="top"/>
    </xf>
    <xf numFmtId="164" fontId="0" fillId="0" borderId="27" xfId="1" applyNumberFormat="1" applyFont="1" applyBorder="1" applyAlignment="1">
      <alignment vertical="top"/>
    </xf>
    <xf numFmtId="164" fontId="2" fillId="0" borderId="14" xfId="1" applyNumberFormat="1" applyFont="1" applyBorder="1" applyAlignment="1">
      <alignment vertical="top"/>
    </xf>
    <xf numFmtId="164" fontId="2" fillId="0" borderId="15" xfId="1" applyNumberFormat="1" applyFont="1" applyBorder="1" applyAlignment="1">
      <alignment vertical="top"/>
    </xf>
    <xf numFmtId="9" fontId="2" fillId="0" borderId="13" xfId="2" applyFont="1" applyBorder="1" applyAlignment="1">
      <alignment vertical="top"/>
    </xf>
    <xf numFmtId="0" fontId="1" fillId="7" borderId="1" xfId="0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5" borderId="2" xfId="0" applyFont="1" applyFill="1" applyBorder="1"/>
    <xf numFmtId="0" fontId="0" fillId="5" borderId="2" xfId="0" applyFill="1" applyBorder="1"/>
    <xf numFmtId="0" fontId="0" fillId="5" borderId="3" xfId="0" applyFill="1" applyBorder="1"/>
    <xf numFmtId="0" fontId="1" fillId="4" borderId="1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1" fillId="6" borderId="1" xfId="0" applyFont="1" applyFill="1" applyBorder="1"/>
    <xf numFmtId="0" fontId="0" fillId="6" borderId="2" xfId="0" applyFill="1" applyBorder="1"/>
    <xf numFmtId="0" fontId="1" fillId="6" borderId="2" xfId="0" applyFont="1" applyFill="1" applyBorder="1"/>
    <xf numFmtId="0" fontId="0" fillId="6" borderId="3" xfId="0" applyFill="1" applyBorder="1"/>
    <xf numFmtId="164" fontId="0" fillId="2" borderId="21" xfId="1" applyNumberFormat="1" applyFont="1" applyFill="1" applyBorder="1" applyAlignment="1">
      <alignment vertical="top"/>
    </xf>
    <xf numFmtId="164" fontId="0" fillId="2" borderId="23" xfId="1" applyNumberFormat="1" applyFont="1" applyFill="1" applyBorder="1" applyAlignment="1">
      <alignment vertical="top"/>
    </xf>
    <xf numFmtId="164" fontId="0" fillId="2" borderId="34" xfId="1" applyNumberFormat="1" applyFont="1" applyFill="1" applyBorder="1" applyAlignment="1">
      <alignment vertical="top"/>
    </xf>
    <xf numFmtId="164" fontId="1" fillId="2" borderId="21" xfId="1" applyNumberFormat="1" applyFont="1" applyFill="1" applyBorder="1" applyAlignment="1">
      <alignment vertical="top"/>
    </xf>
    <xf numFmtId="164" fontId="0" fillId="2" borderId="0" xfId="1" applyNumberFormat="1" applyFont="1" applyFill="1" applyBorder="1" applyAlignment="1">
      <alignment vertical="top"/>
    </xf>
    <xf numFmtId="164" fontId="1" fillId="2" borderId="0" xfId="1" applyNumberFormat="1" applyFont="1" applyFill="1" applyBorder="1" applyAlignment="1">
      <alignment vertical="top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4" fontId="1" fillId="0" borderId="20" xfId="1" applyNumberFormat="1" applyFont="1" applyBorder="1" applyAlignment="1">
      <alignment vertical="top"/>
    </xf>
    <xf numFmtId="164" fontId="1" fillId="0" borderId="19" xfId="1" applyNumberFormat="1" applyFont="1" applyBorder="1" applyAlignment="1">
      <alignment vertical="top"/>
    </xf>
    <xf numFmtId="164" fontId="1" fillId="0" borderId="13" xfId="1" applyNumberFormat="1" applyFont="1" applyBorder="1" applyAlignment="1">
      <alignment vertical="top"/>
    </xf>
    <xf numFmtId="164" fontId="1" fillId="0" borderId="16" xfId="1" applyNumberFormat="1" applyFont="1" applyBorder="1" applyAlignment="1">
      <alignment vertical="top"/>
    </xf>
    <xf numFmtId="164" fontId="1" fillId="2" borderId="14" xfId="1" applyNumberFormat="1" applyFont="1" applyFill="1" applyBorder="1" applyAlignment="1">
      <alignment vertical="top"/>
    </xf>
    <xf numFmtId="0" fontId="1" fillId="0" borderId="0" xfId="0" applyFont="1"/>
    <xf numFmtId="164" fontId="2" fillId="0" borderId="13" xfId="1" applyNumberFormat="1" applyFont="1" applyBorder="1" applyAlignment="1">
      <alignment vertical="top"/>
    </xf>
    <xf numFmtId="0" fontId="0" fillId="2" borderId="2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164" fontId="2" fillId="2" borderId="0" xfId="1" applyNumberFormat="1" applyFont="1" applyFill="1" applyBorder="1" applyAlignment="1">
      <alignment vertical="top"/>
    </xf>
    <xf numFmtId="164" fontId="2" fillId="2" borderId="14" xfId="1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64" fontId="0" fillId="2" borderId="15" xfId="1" applyNumberFormat="1" applyFont="1" applyFill="1" applyBorder="1" applyAlignment="1">
      <alignment vertical="top"/>
    </xf>
    <xf numFmtId="164" fontId="0" fillId="2" borderId="16" xfId="1" applyNumberFormat="1" applyFont="1" applyFill="1" applyBorder="1" applyAlignment="1">
      <alignment vertical="top"/>
    </xf>
    <xf numFmtId="164" fontId="0" fillId="2" borderId="31" xfId="1" applyNumberFormat="1" applyFont="1" applyFill="1" applyBorder="1" applyAlignment="1">
      <alignment vertical="top"/>
    </xf>
    <xf numFmtId="164" fontId="0" fillId="2" borderId="32" xfId="1" applyNumberFormat="1" applyFont="1" applyFill="1" applyBorder="1" applyAlignment="1">
      <alignment vertical="top"/>
    </xf>
    <xf numFmtId="164" fontId="1" fillId="2" borderId="15" xfId="1" applyNumberFormat="1" applyFont="1" applyFill="1" applyBorder="1" applyAlignment="1">
      <alignment vertical="top"/>
    </xf>
    <xf numFmtId="164" fontId="1" fillId="2" borderId="16" xfId="1" applyNumberFormat="1" applyFont="1" applyFill="1" applyBorder="1" applyAlignment="1">
      <alignment vertical="top"/>
    </xf>
    <xf numFmtId="164" fontId="1" fillId="2" borderId="31" xfId="1" applyNumberFormat="1" applyFont="1" applyFill="1" applyBorder="1" applyAlignment="1">
      <alignment vertical="top"/>
    </xf>
    <xf numFmtId="164" fontId="1" fillId="2" borderId="32" xfId="1" applyNumberFormat="1" applyFont="1" applyFill="1" applyBorder="1" applyAlignment="1">
      <alignment vertical="top"/>
    </xf>
    <xf numFmtId="164" fontId="1" fillId="2" borderId="22" xfId="1" applyNumberFormat="1" applyFont="1" applyFill="1" applyBorder="1" applyAlignment="1">
      <alignment vertical="top"/>
    </xf>
    <xf numFmtId="164" fontId="1" fillId="2" borderId="23" xfId="1" applyNumberFormat="1" applyFont="1" applyFill="1" applyBorder="1" applyAlignment="1">
      <alignment vertical="top"/>
    </xf>
    <xf numFmtId="9" fontId="1" fillId="0" borderId="15" xfId="2" applyFont="1" applyBorder="1" applyAlignment="1">
      <alignment vertical="top"/>
    </xf>
    <xf numFmtId="164" fontId="2" fillId="2" borderId="15" xfId="1" applyNumberFormat="1" applyFont="1" applyFill="1" applyBorder="1" applyAlignment="1">
      <alignment vertical="top"/>
    </xf>
    <xf numFmtId="164" fontId="2" fillId="2" borderId="16" xfId="1" applyNumberFormat="1" applyFont="1" applyFill="1" applyBorder="1" applyAlignment="1">
      <alignment vertical="top"/>
    </xf>
    <xf numFmtId="164" fontId="2" fillId="2" borderId="31" xfId="1" applyNumberFormat="1" applyFont="1" applyFill="1" applyBorder="1" applyAlignment="1">
      <alignment vertical="top"/>
    </xf>
    <xf numFmtId="164" fontId="2" fillId="2" borderId="32" xfId="1" applyNumberFormat="1" applyFont="1" applyFill="1" applyBorder="1" applyAlignment="1">
      <alignment vertical="top"/>
    </xf>
    <xf numFmtId="164" fontId="2" fillId="2" borderId="27" xfId="1" applyNumberFormat="1" applyFont="1" applyFill="1" applyBorder="1" applyAlignment="1">
      <alignment vertical="top"/>
    </xf>
    <xf numFmtId="164" fontId="2" fillId="2" borderId="33" xfId="1" applyNumberFormat="1" applyFont="1" applyFill="1" applyBorder="1" applyAlignment="1">
      <alignment vertical="top"/>
    </xf>
    <xf numFmtId="0" fontId="0" fillId="2" borderId="25" xfId="0" applyFill="1" applyBorder="1" applyAlignment="1">
      <alignment horizontal="center" vertical="top" wrapText="1"/>
    </xf>
    <xf numFmtId="0" fontId="0" fillId="2" borderId="30" xfId="0" quotePrefix="1" applyFill="1" applyBorder="1" applyAlignment="1">
      <alignment horizontal="center" vertical="top" wrapText="1"/>
    </xf>
    <xf numFmtId="0" fontId="0" fillId="2" borderId="37" xfId="0" applyFill="1" applyBorder="1" applyAlignment="1">
      <alignment horizontal="center" vertical="top" wrapText="1"/>
    </xf>
    <xf numFmtId="9" fontId="2" fillId="0" borderId="19" xfId="2" applyFont="1" applyBorder="1" applyAlignment="1">
      <alignment vertical="top"/>
    </xf>
    <xf numFmtId="9" fontId="2" fillId="2" borderId="16" xfId="2" applyFont="1" applyFill="1" applyBorder="1" applyAlignment="1">
      <alignment vertical="top"/>
    </xf>
    <xf numFmtId="9" fontId="2" fillId="2" borderId="32" xfId="2" applyFont="1" applyFill="1" applyBorder="1" applyAlignment="1">
      <alignment vertical="top"/>
    </xf>
    <xf numFmtId="9" fontId="1" fillId="2" borderId="23" xfId="2" applyFont="1" applyFill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3" xfId="0" applyFont="1" applyBorder="1"/>
    <xf numFmtId="0" fontId="3" fillId="0" borderId="0" xfId="0" applyFont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164" fontId="0" fillId="0" borderId="38" xfId="1" applyNumberFormat="1" applyFont="1" applyBorder="1" applyAlignment="1">
      <alignment vertical="top"/>
    </xf>
    <xf numFmtId="164" fontId="0" fillId="0" borderId="39" xfId="1" applyNumberFormat="1" applyFont="1" applyBorder="1" applyAlignment="1">
      <alignment vertical="top"/>
    </xf>
    <xf numFmtId="164" fontId="0" fillId="0" borderId="40" xfId="1" applyNumberFormat="1" applyFont="1" applyBorder="1" applyAlignment="1">
      <alignment vertical="top"/>
    </xf>
    <xf numFmtId="164" fontId="0" fillId="2" borderId="39" xfId="1" applyNumberFormat="1" applyFont="1" applyFill="1" applyBorder="1" applyAlignment="1">
      <alignment vertical="top"/>
    </xf>
    <xf numFmtId="0" fontId="1" fillId="0" borderId="39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0" fillId="0" borderId="24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2" borderId="50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41" xfId="0" applyFill="1" applyBorder="1" applyAlignment="1">
      <alignment horizontal="left" vertical="top" wrapText="1"/>
    </xf>
    <xf numFmtId="0" fontId="0" fillId="0" borderId="21" xfId="0" applyBorder="1"/>
    <xf numFmtId="0" fontId="0" fillId="0" borderId="36" xfId="0" applyBorder="1"/>
    <xf numFmtId="0" fontId="0" fillId="0" borderId="28" xfId="0" applyBorder="1"/>
    <xf numFmtId="0" fontId="0" fillId="0" borderId="35" xfId="0" applyBorder="1"/>
    <xf numFmtId="0" fontId="0" fillId="2" borderId="9" xfId="0" applyFill="1" applyBorder="1" applyAlignment="1">
      <alignment horizontal="left" vertical="top" wrapText="1"/>
    </xf>
    <xf numFmtId="17" fontId="0" fillId="0" borderId="42" xfId="0" applyNumberFormat="1" applyBorder="1"/>
    <xf numFmtId="17" fontId="0" fillId="0" borderId="44" xfId="0" applyNumberFormat="1" applyBorder="1"/>
    <xf numFmtId="0" fontId="0" fillId="0" borderId="29" xfId="0" applyBorder="1"/>
    <xf numFmtId="0" fontId="0" fillId="0" borderId="27" xfId="0" applyBorder="1"/>
    <xf numFmtId="0" fontId="0" fillId="0" borderId="34" xfId="0" applyBorder="1"/>
    <xf numFmtId="0" fontId="0" fillId="0" borderId="23" xfId="0" applyBorder="1"/>
    <xf numFmtId="0" fontId="0" fillId="2" borderId="51" xfId="0" applyFill="1" applyBorder="1" applyAlignment="1">
      <alignment horizontal="center" vertical="top" wrapText="1"/>
    </xf>
    <xf numFmtId="0" fontId="4" fillId="0" borderId="0" xfId="0" applyFont="1"/>
    <xf numFmtId="0" fontId="1" fillId="3" borderId="21" xfId="0" applyFont="1" applyFill="1" applyBorder="1" applyAlignment="1">
      <alignment vertical="top" wrapText="1"/>
    </xf>
    <xf numFmtId="0" fontId="1" fillId="3" borderId="22" xfId="0" applyFont="1" applyFill="1" applyBorder="1" applyAlignment="1">
      <alignment vertical="top" wrapText="1"/>
    </xf>
    <xf numFmtId="0" fontId="1" fillId="3" borderId="23" xfId="0" applyFont="1" applyFill="1" applyBorder="1" applyAlignment="1">
      <alignment vertical="top" wrapText="1"/>
    </xf>
    <xf numFmtId="164" fontId="1" fillId="3" borderId="21" xfId="1" applyNumberFormat="1" applyFont="1" applyFill="1" applyBorder="1" applyAlignment="1">
      <alignment vertical="top"/>
    </xf>
    <xf numFmtId="164" fontId="1" fillId="3" borderId="22" xfId="1" applyNumberFormat="1" applyFont="1" applyFill="1" applyBorder="1" applyAlignment="1">
      <alignment vertical="top"/>
    </xf>
    <xf numFmtId="164" fontId="1" fillId="3" borderId="23" xfId="1" applyNumberFormat="1" applyFont="1" applyFill="1" applyBorder="1" applyAlignment="1">
      <alignment vertical="top"/>
    </xf>
    <xf numFmtId="0" fontId="0" fillId="8" borderId="0" xfId="0" applyFill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1" fillId="2" borderId="21" xfId="0" applyFont="1" applyFill="1" applyBorder="1" applyAlignment="1">
      <alignment horizontal="right" vertical="top" wrapText="1"/>
    </xf>
    <xf numFmtId="0" fontId="1" fillId="2" borderId="22" xfId="0" applyFont="1" applyFill="1" applyBorder="1" applyAlignment="1">
      <alignment horizontal="right" vertical="top" wrapText="1"/>
    </xf>
    <xf numFmtId="0" fontId="1" fillId="2" borderId="23" xfId="0" applyFont="1" applyFill="1" applyBorder="1" applyAlignment="1">
      <alignment horizontal="right" vertical="top" wrapText="1"/>
    </xf>
    <xf numFmtId="0" fontId="0" fillId="2" borderId="15" xfId="0" applyFont="1" applyFill="1" applyBorder="1" applyAlignment="1">
      <alignment horizontal="right" vertical="top" wrapText="1"/>
    </xf>
    <xf numFmtId="0" fontId="0" fillId="2" borderId="14" xfId="0" applyFont="1" applyFill="1" applyBorder="1" applyAlignment="1">
      <alignment horizontal="right" vertical="top" wrapText="1"/>
    </xf>
    <xf numFmtId="0" fontId="0" fillId="2" borderId="16" xfId="0" applyFont="1" applyFill="1" applyBorder="1" applyAlignment="1">
      <alignment horizontal="right" vertical="top" wrapText="1"/>
    </xf>
    <xf numFmtId="0" fontId="0" fillId="2" borderId="31" xfId="0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  <xf numFmtId="0" fontId="0" fillId="2" borderId="32" xfId="0" applyFont="1" applyFill="1" applyBorder="1" applyAlignment="1">
      <alignment horizontal="right" vertical="top" wrapText="1"/>
    </xf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A809D-A9ED-4F14-9262-1FFCE3C0629D}">
  <sheetPr>
    <outlinePr summaryBelow="0"/>
  </sheetPr>
  <dimension ref="A2:BQ34"/>
  <sheetViews>
    <sheetView showGridLines="0" topLeftCell="A16" zoomScale="70" zoomScaleNormal="70" workbookViewId="0">
      <selection activeCell="B34" sqref="B34"/>
    </sheetView>
  </sheetViews>
  <sheetFormatPr baseColWidth="10" defaultColWidth="8.83203125" defaultRowHeight="15" outlineLevelCol="1" x14ac:dyDescent="0.2"/>
  <cols>
    <col min="2" max="2" width="18.83203125" customWidth="1"/>
    <col min="3" max="3" width="14" hidden="1" customWidth="1"/>
    <col min="4" max="4" width="15.1640625" customWidth="1"/>
    <col min="5" max="5" width="11.83203125" customWidth="1"/>
    <col min="6" max="6" width="5.83203125" customWidth="1"/>
    <col min="7" max="12" width="5.83203125" customWidth="1" outlineLevel="1"/>
    <col min="13" max="18" width="8.83203125" customWidth="1" outlineLevel="1"/>
    <col min="19" max="23" width="5.83203125" customWidth="1" outlineLevel="1"/>
    <col min="24" max="29" width="8.83203125" customWidth="1" outlineLevel="1"/>
    <col min="30" max="33" width="5.83203125" customWidth="1"/>
    <col min="34" max="37" width="8.5" customWidth="1"/>
    <col min="38" max="38" width="6" hidden="1" customWidth="1"/>
    <col min="39" max="41" width="5.83203125" hidden="1" customWidth="1"/>
    <col min="42" max="45" width="8.5" hidden="1" customWidth="1"/>
    <col min="46" max="49" width="5.83203125" hidden="1" customWidth="1"/>
    <col min="50" max="53" width="8.5" hidden="1" customWidth="1"/>
    <col min="54" max="57" width="5.83203125" hidden="1" customWidth="1"/>
    <col min="58" max="61" width="8.5" hidden="1" customWidth="1"/>
    <col min="62" max="65" width="5.83203125" customWidth="1"/>
    <col min="66" max="69" width="8.5" customWidth="1"/>
  </cols>
  <sheetData>
    <row r="2" spans="2:69" ht="16" thickBot="1" x14ac:dyDescent="0.25"/>
    <row r="3" spans="2:69" ht="16" thickBot="1" x14ac:dyDescent="0.25">
      <c r="B3" s="63" t="s">
        <v>41</v>
      </c>
      <c r="C3" s="64"/>
      <c r="D3" s="64"/>
      <c r="E3" s="65"/>
      <c r="F3" s="66" t="s">
        <v>30</v>
      </c>
      <c r="G3" s="66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  <c r="S3" s="69" t="s">
        <v>19</v>
      </c>
      <c r="T3" s="70"/>
      <c r="U3" s="70"/>
      <c r="V3" s="70"/>
      <c r="W3" s="70"/>
      <c r="X3" s="70"/>
      <c r="Y3" s="70"/>
      <c r="Z3" s="70"/>
      <c r="AA3" s="70"/>
      <c r="AB3" s="70"/>
      <c r="AC3" s="71"/>
      <c r="AD3" s="72" t="s">
        <v>20</v>
      </c>
      <c r="AE3" s="73"/>
      <c r="AF3" s="73"/>
      <c r="AG3" s="73"/>
      <c r="AH3" s="73"/>
      <c r="AI3" s="73"/>
      <c r="AJ3" s="73"/>
      <c r="AK3" s="73"/>
      <c r="AL3" s="74"/>
      <c r="AM3" s="73"/>
      <c r="AN3" s="73"/>
      <c r="AO3" s="73"/>
      <c r="AP3" s="73"/>
      <c r="AQ3" s="73"/>
      <c r="AR3" s="73"/>
      <c r="AS3" s="73"/>
      <c r="AT3" s="74"/>
      <c r="AU3" s="73"/>
      <c r="AV3" s="73"/>
      <c r="AW3" s="73"/>
      <c r="AX3" s="73"/>
      <c r="AY3" s="73"/>
      <c r="AZ3" s="73"/>
      <c r="BA3" s="73"/>
      <c r="BB3" s="74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5"/>
    </row>
    <row r="4" spans="2:69" s="48" customFormat="1" ht="16" thickBot="1" x14ac:dyDescent="0.25">
      <c r="B4" s="49"/>
      <c r="C4" s="49"/>
      <c r="D4" s="49"/>
      <c r="E4" s="49"/>
      <c r="F4" s="49"/>
      <c r="G4" s="49"/>
      <c r="S4" s="49"/>
      <c r="AD4" s="49"/>
      <c r="AL4" s="49"/>
      <c r="AT4" s="49"/>
      <c r="BB4" s="49"/>
    </row>
    <row r="5" spans="2:69" s="48" customFormat="1" ht="16" thickBot="1" x14ac:dyDescent="0.25">
      <c r="B5" s="120" t="s">
        <v>93</v>
      </c>
      <c r="C5" s="32"/>
      <c r="D5" s="33" t="s">
        <v>85</v>
      </c>
      <c r="E5" s="49"/>
      <c r="F5" s="49"/>
      <c r="G5" s="49"/>
      <c r="S5" s="49"/>
      <c r="AD5" s="167" t="s">
        <v>26</v>
      </c>
      <c r="AE5" s="168"/>
      <c r="AF5" s="168"/>
      <c r="AG5" s="168"/>
      <c r="AH5" s="168"/>
      <c r="AI5" s="168"/>
      <c r="AJ5" s="168"/>
      <c r="AK5" s="169"/>
      <c r="AL5" s="170" t="s">
        <v>27</v>
      </c>
      <c r="AM5" s="171"/>
      <c r="AN5" s="171"/>
      <c r="AO5" s="171"/>
      <c r="AP5" s="171"/>
      <c r="AQ5" s="171"/>
      <c r="AR5" s="171"/>
      <c r="AS5" s="172"/>
      <c r="AT5" s="170" t="s">
        <v>28</v>
      </c>
      <c r="AU5" s="171"/>
      <c r="AV5" s="171"/>
      <c r="AW5" s="171"/>
      <c r="AX5" s="171"/>
      <c r="AY5" s="171"/>
      <c r="AZ5" s="171"/>
      <c r="BA5" s="172"/>
      <c r="BB5" s="170" t="s">
        <v>29</v>
      </c>
      <c r="BC5" s="171"/>
      <c r="BD5" s="171"/>
      <c r="BE5" s="171"/>
      <c r="BF5" s="171"/>
      <c r="BG5" s="171"/>
      <c r="BH5" s="171"/>
      <c r="BI5" s="172"/>
      <c r="BJ5" s="170" t="s">
        <v>100</v>
      </c>
      <c r="BK5" s="171"/>
      <c r="BL5" s="171"/>
      <c r="BM5" s="171"/>
      <c r="BN5" s="171"/>
      <c r="BO5" s="171"/>
      <c r="BP5" s="171"/>
      <c r="BQ5" s="172"/>
    </row>
    <row r="6" spans="2:69" ht="16" thickBot="1" x14ac:dyDescent="0.25">
      <c r="B6" s="121" t="s">
        <v>94</v>
      </c>
      <c r="C6" s="33"/>
      <c r="D6" s="33" t="s">
        <v>77</v>
      </c>
      <c r="F6" s="123"/>
      <c r="G6" s="124"/>
      <c r="H6" s="124"/>
      <c r="I6" s="124" t="s">
        <v>18</v>
      </c>
      <c r="J6" s="124"/>
      <c r="K6" s="124"/>
      <c r="L6" s="125"/>
      <c r="M6" s="170" t="s">
        <v>72</v>
      </c>
      <c r="N6" s="171"/>
      <c r="O6" s="171"/>
      <c r="P6" s="171"/>
      <c r="Q6" s="171"/>
      <c r="R6" s="172"/>
      <c r="S6" s="170" t="s">
        <v>37</v>
      </c>
      <c r="T6" s="171"/>
      <c r="U6" s="171"/>
      <c r="V6" s="171"/>
      <c r="W6" s="172"/>
      <c r="X6" s="170" t="s">
        <v>99</v>
      </c>
      <c r="Y6" s="168"/>
      <c r="Z6" s="171"/>
      <c r="AA6" s="171"/>
      <c r="AB6" s="171"/>
      <c r="AC6" s="171"/>
      <c r="AD6" s="173" t="s">
        <v>68</v>
      </c>
      <c r="AE6" s="174"/>
      <c r="AF6" s="175"/>
      <c r="AG6" s="176" t="s">
        <v>67</v>
      </c>
      <c r="AH6" s="177"/>
      <c r="AI6" s="177"/>
      <c r="AJ6" s="177"/>
      <c r="AK6" s="178"/>
      <c r="AL6" s="173" t="s">
        <v>68</v>
      </c>
      <c r="AM6" s="174"/>
      <c r="AN6" s="175"/>
      <c r="AO6" s="176" t="s">
        <v>67</v>
      </c>
      <c r="AP6" s="177"/>
      <c r="AQ6" s="177"/>
      <c r="AR6" s="177"/>
      <c r="AS6" s="178"/>
      <c r="AT6" s="173" t="s">
        <v>68</v>
      </c>
      <c r="AU6" s="174"/>
      <c r="AV6" s="175"/>
      <c r="AW6" s="176" t="s">
        <v>67</v>
      </c>
      <c r="AX6" s="177"/>
      <c r="AY6" s="177"/>
      <c r="AZ6" s="177"/>
      <c r="BA6" s="178"/>
      <c r="BB6" s="173" t="s">
        <v>68</v>
      </c>
      <c r="BC6" s="174"/>
      <c r="BD6" s="175"/>
      <c r="BE6" s="176" t="s">
        <v>67</v>
      </c>
      <c r="BF6" s="177"/>
      <c r="BG6" s="177"/>
      <c r="BH6" s="177"/>
      <c r="BI6" s="178"/>
      <c r="BJ6" s="173" t="s">
        <v>68</v>
      </c>
      <c r="BK6" s="174"/>
      <c r="BL6" s="175"/>
      <c r="BM6" s="176" t="s">
        <v>67</v>
      </c>
      <c r="BN6" s="177"/>
      <c r="BO6" s="177"/>
      <c r="BP6" s="177"/>
      <c r="BQ6" s="178"/>
    </row>
    <row r="7" spans="2:69" s="1" customFormat="1" ht="46.25" customHeight="1" thickBot="1" x14ac:dyDescent="0.25">
      <c r="B7" s="8" t="s">
        <v>43</v>
      </c>
      <c r="C7" s="50" t="s">
        <v>63</v>
      </c>
      <c r="D7" s="9" t="s">
        <v>8</v>
      </c>
      <c r="E7" s="28" t="s">
        <v>0</v>
      </c>
      <c r="F7" s="12" t="s">
        <v>73</v>
      </c>
      <c r="G7" s="13" t="s">
        <v>73</v>
      </c>
      <c r="H7" s="13" t="s">
        <v>32</v>
      </c>
      <c r="I7" s="13" t="s">
        <v>33</v>
      </c>
      <c r="J7" s="13" t="s">
        <v>35</v>
      </c>
      <c r="K7" s="13" t="s">
        <v>34</v>
      </c>
      <c r="L7" s="14" t="s">
        <v>36</v>
      </c>
      <c r="M7" s="12" t="s">
        <v>31</v>
      </c>
      <c r="N7" s="13" t="s">
        <v>32</v>
      </c>
      <c r="O7" s="13" t="s">
        <v>33</v>
      </c>
      <c r="P7" s="13" t="s">
        <v>35</v>
      </c>
      <c r="Q7" s="13" t="s">
        <v>34</v>
      </c>
      <c r="R7" s="14" t="s">
        <v>36</v>
      </c>
      <c r="S7" s="12" t="s">
        <v>25</v>
      </c>
      <c r="T7" s="13" t="s">
        <v>21</v>
      </c>
      <c r="U7" s="13" t="s">
        <v>22</v>
      </c>
      <c r="V7" s="13" t="s">
        <v>23</v>
      </c>
      <c r="W7" s="14" t="s">
        <v>24</v>
      </c>
      <c r="X7" s="12" t="s">
        <v>64</v>
      </c>
      <c r="Y7" s="13" t="s">
        <v>25</v>
      </c>
      <c r="Z7" s="13" t="s">
        <v>21</v>
      </c>
      <c r="AA7" s="13" t="s">
        <v>22</v>
      </c>
      <c r="AB7" s="13" t="s">
        <v>23</v>
      </c>
      <c r="AC7" s="13" t="s">
        <v>24</v>
      </c>
      <c r="AD7" s="115" t="s">
        <v>3</v>
      </c>
      <c r="AE7" s="113" t="s">
        <v>4</v>
      </c>
      <c r="AF7" s="114" t="s">
        <v>5</v>
      </c>
      <c r="AG7" s="10" t="s">
        <v>64</v>
      </c>
      <c r="AH7" s="54" t="s">
        <v>6</v>
      </c>
      <c r="AI7" s="54" t="s">
        <v>70</v>
      </c>
      <c r="AJ7" s="54" t="s">
        <v>4</v>
      </c>
      <c r="AK7" s="55" t="s">
        <v>7</v>
      </c>
      <c r="AL7" s="8" t="s">
        <v>3</v>
      </c>
      <c r="AM7" s="9" t="s">
        <v>4</v>
      </c>
      <c r="AN7" s="10" t="s">
        <v>5</v>
      </c>
      <c r="AO7" s="10" t="s">
        <v>64</v>
      </c>
      <c r="AP7" s="10" t="s">
        <v>6</v>
      </c>
      <c r="AQ7" s="54" t="s">
        <v>70</v>
      </c>
      <c r="AR7" s="10" t="s">
        <v>4</v>
      </c>
      <c r="AS7" s="11" t="s">
        <v>7</v>
      </c>
      <c r="AT7" s="8" t="s">
        <v>3</v>
      </c>
      <c r="AU7" s="9" t="s">
        <v>4</v>
      </c>
      <c r="AV7" s="10" t="s">
        <v>5</v>
      </c>
      <c r="AW7" s="10" t="s">
        <v>64</v>
      </c>
      <c r="AX7" s="10" t="s">
        <v>6</v>
      </c>
      <c r="AY7" s="54" t="s">
        <v>70</v>
      </c>
      <c r="AZ7" s="10" t="s">
        <v>4</v>
      </c>
      <c r="BA7" s="11" t="s">
        <v>7</v>
      </c>
      <c r="BB7" s="8" t="s">
        <v>3</v>
      </c>
      <c r="BC7" s="9" t="s">
        <v>4</v>
      </c>
      <c r="BD7" s="10" t="s">
        <v>5</v>
      </c>
      <c r="BE7" s="10" t="s">
        <v>64</v>
      </c>
      <c r="BF7" s="10" t="s">
        <v>6</v>
      </c>
      <c r="BG7" s="54" t="s">
        <v>70</v>
      </c>
      <c r="BH7" s="10" t="s">
        <v>4</v>
      </c>
      <c r="BI7" s="11" t="s">
        <v>7</v>
      </c>
      <c r="BJ7" s="8" t="s">
        <v>3</v>
      </c>
      <c r="BK7" s="9" t="s">
        <v>4</v>
      </c>
      <c r="BL7" s="56" t="s">
        <v>5</v>
      </c>
      <c r="BM7" s="10" t="s">
        <v>64</v>
      </c>
      <c r="BN7" s="10" t="s">
        <v>69</v>
      </c>
      <c r="BO7" s="54" t="s">
        <v>70</v>
      </c>
      <c r="BP7" s="10" t="s">
        <v>4</v>
      </c>
      <c r="BQ7" s="11" t="s">
        <v>58</v>
      </c>
    </row>
    <row r="8" spans="2:69" ht="16" thickBot="1" x14ac:dyDescent="0.25">
      <c r="B8" s="2"/>
      <c r="C8" s="3"/>
      <c r="D8" s="20"/>
      <c r="E8" s="29"/>
      <c r="F8" s="21"/>
      <c r="G8" s="35"/>
      <c r="H8" s="95"/>
      <c r="I8" s="22"/>
      <c r="J8" s="22"/>
      <c r="K8" s="22"/>
      <c r="L8" s="23"/>
      <c r="M8" s="21"/>
      <c r="N8" s="22"/>
      <c r="O8" s="22"/>
      <c r="P8" s="22"/>
      <c r="Q8" s="22"/>
      <c r="R8" s="23"/>
      <c r="S8" s="21"/>
      <c r="T8" s="22"/>
      <c r="U8" s="22"/>
      <c r="V8" s="22"/>
      <c r="W8" s="23"/>
      <c r="X8" s="21"/>
      <c r="Y8" s="35"/>
      <c r="Z8" s="22"/>
      <c r="AA8" s="22"/>
      <c r="AB8" s="22"/>
      <c r="AC8" s="22"/>
      <c r="AD8" s="21"/>
      <c r="AE8" s="22"/>
      <c r="AF8" s="22"/>
      <c r="AG8" s="57"/>
      <c r="AH8" s="22"/>
      <c r="AI8" s="22"/>
      <c r="AJ8" s="22"/>
      <c r="AK8" s="23"/>
      <c r="AL8" s="21"/>
      <c r="AM8" s="22"/>
      <c r="AN8" s="22"/>
      <c r="AO8" s="57"/>
      <c r="AP8" s="22"/>
      <c r="AQ8" s="22"/>
      <c r="AR8" s="22"/>
      <c r="AS8" s="23"/>
      <c r="AT8" s="21"/>
      <c r="AU8" s="22"/>
      <c r="AV8" s="22"/>
      <c r="AW8" s="57"/>
      <c r="AX8" s="22"/>
      <c r="AY8" s="22"/>
      <c r="AZ8" s="22"/>
      <c r="BA8" s="23"/>
      <c r="BB8" s="21"/>
      <c r="BC8" s="22"/>
      <c r="BD8" s="22"/>
      <c r="BE8" s="57"/>
      <c r="BF8" s="22"/>
      <c r="BG8" s="22"/>
      <c r="BH8" s="22"/>
      <c r="BI8" s="23"/>
      <c r="BJ8" s="21"/>
      <c r="BK8" s="22"/>
      <c r="BL8" s="22"/>
      <c r="BM8" s="57"/>
      <c r="BN8" s="22"/>
      <c r="BO8" s="22"/>
      <c r="BP8" s="22"/>
      <c r="BQ8" s="23"/>
    </row>
    <row r="9" spans="2:69" ht="43.5" customHeight="1" x14ac:dyDescent="0.2">
      <c r="B9" s="15" t="s">
        <v>38</v>
      </c>
      <c r="C9" s="16" t="s">
        <v>31</v>
      </c>
      <c r="D9" s="16" t="s">
        <v>39</v>
      </c>
      <c r="E9" s="30" t="s">
        <v>40</v>
      </c>
      <c r="F9" s="17">
        <v>0.6</v>
      </c>
      <c r="G9" s="18">
        <v>0.9</v>
      </c>
      <c r="H9" s="18">
        <v>0.7</v>
      </c>
      <c r="I9" s="18">
        <v>0.75</v>
      </c>
      <c r="J9" s="18">
        <v>0.8</v>
      </c>
      <c r="K9" s="18">
        <v>0.85</v>
      </c>
      <c r="L9" s="19">
        <v>0.9</v>
      </c>
      <c r="M9" s="24">
        <v>55000</v>
      </c>
      <c r="N9" s="25">
        <v>15000</v>
      </c>
      <c r="O9" s="25">
        <v>10000</v>
      </c>
      <c r="P9" s="25">
        <v>10000</v>
      </c>
      <c r="Q9" s="25">
        <v>10000</v>
      </c>
      <c r="R9" s="26">
        <v>10000</v>
      </c>
      <c r="S9" s="27">
        <f>H9</f>
        <v>0.7</v>
      </c>
      <c r="T9" s="18">
        <v>0.62</v>
      </c>
      <c r="U9" s="18">
        <v>0.65</v>
      </c>
      <c r="V9" s="18">
        <v>0.68</v>
      </c>
      <c r="W9" s="19">
        <v>0.7</v>
      </c>
      <c r="X9" s="106" t="s">
        <v>31</v>
      </c>
      <c r="Y9" s="51">
        <f>SUM(Z9:AC9)</f>
        <v>17000</v>
      </c>
      <c r="Z9" s="51">
        <f t="shared" ref="Z9:AC9" si="0">Z10+Z11</f>
        <v>10000</v>
      </c>
      <c r="AA9" s="51">
        <f t="shared" si="0"/>
        <v>2000</v>
      </c>
      <c r="AB9" s="51">
        <f t="shared" si="0"/>
        <v>4000</v>
      </c>
      <c r="AC9" s="51">
        <f t="shared" si="0"/>
        <v>1000</v>
      </c>
      <c r="AD9" s="17">
        <f>T9</f>
        <v>0.62</v>
      </c>
      <c r="AE9" s="18">
        <v>0.6</v>
      </c>
      <c r="AF9" s="18">
        <f>AE9-AD9</f>
        <v>-2.0000000000000018E-2</v>
      </c>
      <c r="AG9" s="58" t="s">
        <v>31</v>
      </c>
      <c r="AH9" s="51">
        <f>AH10+AH11</f>
        <v>10000</v>
      </c>
      <c r="AI9" s="51">
        <f>AH9</f>
        <v>10000</v>
      </c>
      <c r="AJ9" s="51">
        <v>8000</v>
      </c>
      <c r="AK9" s="52">
        <f>(AJ9-AH9)/AH9</f>
        <v>-0.2</v>
      </c>
      <c r="AL9" s="53"/>
      <c r="AM9" s="51"/>
      <c r="AN9" s="51"/>
      <c r="AO9" s="58" t="s">
        <v>31</v>
      </c>
      <c r="AP9" s="51">
        <f>AA9</f>
        <v>2000</v>
      </c>
      <c r="AQ9" s="51"/>
      <c r="AR9" s="51"/>
      <c r="AS9" s="52"/>
      <c r="AT9" s="53"/>
      <c r="AU9" s="51"/>
      <c r="AV9" s="51"/>
      <c r="AW9" s="58" t="s">
        <v>31</v>
      </c>
      <c r="AX9" s="51">
        <f>AB9</f>
        <v>4000</v>
      </c>
      <c r="AY9" s="51"/>
      <c r="AZ9" s="51"/>
      <c r="BA9" s="52"/>
      <c r="BB9" s="53"/>
      <c r="BC9" s="51"/>
      <c r="BD9" s="51"/>
      <c r="BE9" s="58" t="s">
        <v>31</v>
      </c>
      <c r="BF9" s="51">
        <f>AC9</f>
        <v>1000</v>
      </c>
      <c r="BG9" s="51"/>
      <c r="BH9" s="51"/>
      <c r="BI9" s="52"/>
      <c r="BJ9" s="116">
        <f>AD9</f>
        <v>0.62</v>
      </c>
      <c r="BK9" s="62">
        <f t="shared" ref="BK9:BL9" si="1">AE9</f>
        <v>0.6</v>
      </c>
      <c r="BL9" s="62">
        <f t="shared" si="1"/>
        <v>-2.0000000000000018E-2</v>
      </c>
      <c r="BM9" s="58" t="s">
        <v>31</v>
      </c>
      <c r="BN9" s="51">
        <f>AH9+AP9+AX9+BF9</f>
        <v>17000</v>
      </c>
      <c r="BO9" s="51">
        <f>AI9+AQ9+AY9+BG9</f>
        <v>10000</v>
      </c>
      <c r="BP9" s="51">
        <f>AJ9+AR9+AZ9+BH9</f>
        <v>8000</v>
      </c>
      <c r="BQ9" s="52">
        <f t="shared" ref="BQ9:BQ11" si="2">(BP9-BN9)/BN9</f>
        <v>-0.52941176470588236</v>
      </c>
    </row>
    <row r="10" spans="2:69" ht="16" x14ac:dyDescent="0.2">
      <c r="B10" s="15"/>
      <c r="C10" s="16" t="s">
        <v>60</v>
      </c>
      <c r="D10" s="16" t="s">
        <v>1</v>
      </c>
      <c r="E10" s="30"/>
      <c r="F10" s="24"/>
      <c r="G10" s="25"/>
      <c r="H10" s="25"/>
      <c r="I10" s="25"/>
      <c r="J10" s="25"/>
      <c r="K10" s="25"/>
      <c r="L10" s="26"/>
      <c r="M10" s="24"/>
      <c r="N10" s="25"/>
      <c r="O10" s="25"/>
      <c r="P10" s="25"/>
      <c r="Q10" s="25"/>
      <c r="R10" s="26"/>
      <c r="S10" s="24"/>
      <c r="T10" s="25"/>
      <c r="U10" s="25"/>
      <c r="V10" s="25"/>
      <c r="W10" s="26"/>
      <c r="X10" s="24" t="s">
        <v>65</v>
      </c>
      <c r="Y10" s="25">
        <f t="shared" ref="Y10:Y11" si="3">SUM(Z10:AC10)</f>
        <v>15000</v>
      </c>
      <c r="Z10" s="25">
        <v>10000</v>
      </c>
      <c r="AA10" s="25">
        <v>2000</v>
      </c>
      <c r="AB10" s="25">
        <v>2000</v>
      </c>
      <c r="AC10" s="25">
        <v>1000</v>
      </c>
      <c r="AD10" s="24"/>
      <c r="AE10" s="25"/>
      <c r="AF10" s="25"/>
      <c r="AG10" s="59" t="s">
        <v>65</v>
      </c>
      <c r="AH10" s="25">
        <v>8000</v>
      </c>
      <c r="AI10" s="25">
        <f t="shared" ref="AI10:AI11" si="4">AH10</f>
        <v>8000</v>
      </c>
      <c r="AJ10" s="25">
        <v>7500</v>
      </c>
      <c r="AK10" s="19">
        <f t="shared" ref="AK10:AK11" si="5">(AJ10-AH10)/AH10</f>
        <v>-6.25E-2</v>
      </c>
      <c r="AL10" s="24"/>
      <c r="AM10" s="25"/>
      <c r="AN10" s="25"/>
      <c r="AO10" s="59" t="s">
        <v>65</v>
      </c>
      <c r="AP10" s="25">
        <f t="shared" ref="AP10:AP11" si="6">AA10</f>
        <v>2000</v>
      </c>
      <c r="AQ10" s="25"/>
      <c r="AR10" s="25"/>
      <c r="AS10" s="26"/>
      <c r="AT10" s="24"/>
      <c r="AU10" s="25"/>
      <c r="AV10" s="25"/>
      <c r="AW10" s="59" t="s">
        <v>65</v>
      </c>
      <c r="AX10" s="25">
        <f t="shared" ref="AX10:AX11" si="7">AB10</f>
        <v>2000</v>
      </c>
      <c r="AY10" s="25"/>
      <c r="AZ10" s="25"/>
      <c r="BA10" s="26"/>
      <c r="BB10" s="24"/>
      <c r="BC10" s="25"/>
      <c r="BD10" s="25"/>
      <c r="BE10" s="59" t="s">
        <v>65</v>
      </c>
      <c r="BF10" s="25">
        <f t="shared" ref="BF10:BF11" si="8">AC10</f>
        <v>1000</v>
      </c>
      <c r="BG10" s="25"/>
      <c r="BH10" s="25"/>
      <c r="BI10" s="26"/>
      <c r="BJ10" s="38"/>
      <c r="BK10" s="36"/>
      <c r="BL10" s="36"/>
      <c r="BM10" s="59" t="s">
        <v>65</v>
      </c>
      <c r="BN10" s="60">
        <f t="shared" ref="BN10:BN11" si="9">AH10+AP10+AX10+BF10</f>
        <v>13000</v>
      </c>
      <c r="BO10" s="60">
        <f t="shared" ref="BO10:BO11" si="10">AI10+AQ10+AY10+BG10</f>
        <v>8000</v>
      </c>
      <c r="BP10" s="60">
        <f t="shared" ref="BP10:BP11" si="11">AJ10+AR10+AZ10+BH10</f>
        <v>7500</v>
      </c>
      <c r="BQ10" s="19">
        <f t="shared" si="2"/>
        <v>-0.42307692307692307</v>
      </c>
    </row>
    <row r="11" spans="2:69" ht="16" x14ac:dyDescent="0.2">
      <c r="B11" s="15"/>
      <c r="C11" s="16" t="s">
        <v>61</v>
      </c>
      <c r="D11" s="16" t="s">
        <v>2</v>
      </c>
      <c r="E11" s="30"/>
      <c r="F11" s="24"/>
      <c r="G11" s="25"/>
      <c r="H11" s="25"/>
      <c r="I11" s="25"/>
      <c r="J11" s="25"/>
      <c r="K11" s="25"/>
      <c r="L11" s="26"/>
      <c r="M11" s="24"/>
      <c r="N11" s="25"/>
      <c r="O11" s="25"/>
      <c r="P11" s="25"/>
      <c r="Q11" s="25"/>
      <c r="R11" s="26"/>
      <c r="S11" s="24"/>
      <c r="T11" s="25"/>
      <c r="U11" s="25"/>
      <c r="V11" s="25"/>
      <c r="W11" s="26"/>
      <c r="X11" s="24" t="s">
        <v>66</v>
      </c>
      <c r="Y11" s="25">
        <f t="shared" si="3"/>
        <v>2000</v>
      </c>
      <c r="Z11" s="25">
        <v>0</v>
      </c>
      <c r="AA11" s="25">
        <v>0</v>
      </c>
      <c r="AB11" s="25">
        <v>2000</v>
      </c>
      <c r="AC11" s="25">
        <v>0</v>
      </c>
      <c r="AD11" s="24"/>
      <c r="AE11" s="25"/>
      <c r="AF11" s="25"/>
      <c r="AG11" s="59" t="s">
        <v>66</v>
      </c>
      <c r="AH11" s="25">
        <v>2000</v>
      </c>
      <c r="AI11" s="25">
        <f t="shared" si="4"/>
        <v>2000</v>
      </c>
      <c r="AJ11" s="25">
        <v>500</v>
      </c>
      <c r="AK11" s="19">
        <f t="shared" si="5"/>
        <v>-0.75</v>
      </c>
      <c r="AL11" s="24"/>
      <c r="AM11" s="25"/>
      <c r="AN11" s="25"/>
      <c r="AO11" s="59" t="s">
        <v>66</v>
      </c>
      <c r="AP11" s="25">
        <f t="shared" si="6"/>
        <v>0</v>
      </c>
      <c r="AQ11" s="25"/>
      <c r="AR11" s="25"/>
      <c r="AS11" s="26"/>
      <c r="AT11" s="24"/>
      <c r="AU11" s="25"/>
      <c r="AV11" s="25"/>
      <c r="AW11" s="59" t="s">
        <v>66</v>
      </c>
      <c r="AX11" s="25">
        <f t="shared" si="7"/>
        <v>2000</v>
      </c>
      <c r="AY11" s="25"/>
      <c r="AZ11" s="25"/>
      <c r="BA11" s="26"/>
      <c r="BB11" s="24"/>
      <c r="BC11" s="25"/>
      <c r="BD11" s="25"/>
      <c r="BE11" s="59" t="s">
        <v>66</v>
      </c>
      <c r="BF11" s="25">
        <f t="shared" si="8"/>
        <v>0</v>
      </c>
      <c r="BG11" s="25"/>
      <c r="BH11" s="25"/>
      <c r="BI11" s="26"/>
      <c r="BJ11" s="24"/>
      <c r="BK11" s="25"/>
      <c r="BL11" s="25"/>
      <c r="BM11" s="59" t="s">
        <v>66</v>
      </c>
      <c r="BN11" s="60">
        <f t="shared" si="9"/>
        <v>4000</v>
      </c>
      <c r="BO11" s="60">
        <f t="shared" si="10"/>
        <v>2000</v>
      </c>
      <c r="BP11" s="60">
        <f t="shared" si="11"/>
        <v>500</v>
      </c>
      <c r="BQ11" s="19">
        <f t="shared" si="2"/>
        <v>-0.875</v>
      </c>
    </row>
    <row r="12" spans="2:69" x14ac:dyDescent="0.2">
      <c r="B12" s="15"/>
      <c r="C12" s="16"/>
      <c r="D12" s="16"/>
      <c r="E12" s="30"/>
      <c r="F12" s="24"/>
      <c r="G12" s="25"/>
      <c r="H12" s="25"/>
      <c r="I12" s="25"/>
      <c r="J12" s="25"/>
      <c r="K12" s="25"/>
      <c r="L12" s="26"/>
      <c r="M12" s="24"/>
      <c r="N12" s="25"/>
      <c r="O12" s="25"/>
      <c r="P12" s="25"/>
      <c r="Q12" s="25"/>
      <c r="R12" s="26"/>
      <c r="S12" s="24"/>
      <c r="T12" s="25"/>
      <c r="U12" s="25"/>
      <c r="V12" s="25"/>
      <c r="W12" s="26"/>
      <c r="X12" s="24"/>
      <c r="Y12" s="25"/>
      <c r="Z12" s="25"/>
      <c r="AA12" s="25"/>
      <c r="AB12" s="25"/>
      <c r="AC12" s="25"/>
      <c r="AD12" s="24"/>
      <c r="AE12" s="25"/>
      <c r="AF12" s="25"/>
      <c r="AG12" s="59"/>
      <c r="AH12" s="25"/>
      <c r="AI12" s="25"/>
      <c r="AJ12" s="25"/>
      <c r="AK12" s="26"/>
      <c r="AL12" s="24"/>
      <c r="AM12" s="25"/>
      <c r="AN12" s="25"/>
      <c r="AO12" s="59"/>
      <c r="AP12" s="25"/>
      <c r="AQ12" s="25"/>
      <c r="AR12" s="25"/>
      <c r="AS12" s="26"/>
      <c r="AT12" s="24"/>
      <c r="AU12" s="25"/>
      <c r="AV12" s="25"/>
      <c r="AW12" s="59"/>
      <c r="AX12" s="25"/>
      <c r="AY12" s="25"/>
      <c r="AZ12" s="25"/>
      <c r="BA12" s="26"/>
      <c r="BB12" s="24"/>
      <c r="BC12" s="25"/>
      <c r="BD12" s="25"/>
      <c r="BE12" s="59"/>
      <c r="BF12" s="25"/>
      <c r="BG12" s="25"/>
      <c r="BH12" s="25"/>
      <c r="BI12" s="26"/>
      <c r="BJ12" s="24"/>
      <c r="BK12" s="25"/>
      <c r="BL12" s="25"/>
      <c r="BM12" s="59"/>
      <c r="BN12" s="25"/>
      <c r="BO12" s="25"/>
      <c r="BP12" s="25"/>
      <c r="BQ12" s="26"/>
    </row>
    <row r="13" spans="2:69" ht="16" x14ac:dyDescent="0.2">
      <c r="B13" s="15" t="s">
        <v>101</v>
      </c>
      <c r="C13" s="16"/>
      <c r="D13" s="16" t="s">
        <v>10</v>
      </c>
      <c r="E13" s="30"/>
      <c r="F13" s="24"/>
      <c r="G13" s="25"/>
      <c r="H13" s="25"/>
      <c r="I13" s="25"/>
      <c r="J13" s="25"/>
      <c r="K13" s="25"/>
      <c r="L13" s="26"/>
      <c r="M13" s="24"/>
      <c r="N13" s="25"/>
      <c r="O13" s="25"/>
      <c r="P13" s="25"/>
      <c r="Q13" s="25"/>
      <c r="R13" s="26"/>
      <c r="S13" s="24"/>
      <c r="T13" s="25"/>
      <c r="U13" s="25"/>
      <c r="V13" s="25"/>
      <c r="W13" s="26"/>
      <c r="X13" s="24"/>
      <c r="Y13" s="25"/>
      <c r="Z13" s="25"/>
      <c r="AA13" s="25"/>
      <c r="AB13" s="25"/>
      <c r="AC13" s="25"/>
      <c r="AD13" s="24"/>
      <c r="AE13" s="25"/>
      <c r="AF13" s="25"/>
      <c r="AG13" s="59"/>
      <c r="AH13" s="25"/>
      <c r="AI13" s="25"/>
      <c r="AJ13" s="25"/>
      <c r="AK13" s="26"/>
      <c r="AL13" s="24"/>
      <c r="AM13" s="25"/>
      <c r="AN13" s="25"/>
      <c r="AO13" s="59"/>
      <c r="AP13" s="25"/>
      <c r="AQ13" s="25"/>
      <c r="AR13" s="25"/>
      <c r="AS13" s="26"/>
      <c r="AT13" s="24"/>
      <c r="AU13" s="25"/>
      <c r="AV13" s="25"/>
      <c r="AW13" s="59"/>
      <c r="AX13" s="25"/>
      <c r="AY13" s="25"/>
      <c r="AZ13" s="25"/>
      <c r="BA13" s="26"/>
      <c r="BB13" s="24"/>
      <c r="BC13" s="25"/>
      <c r="BD13" s="25"/>
      <c r="BE13" s="59"/>
      <c r="BF13" s="25"/>
      <c r="BG13" s="25"/>
      <c r="BH13" s="25"/>
      <c r="BI13" s="26"/>
      <c r="BJ13" s="24"/>
      <c r="BK13" s="25"/>
      <c r="BL13" s="25"/>
      <c r="BM13" s="59"/>
      <c r="BN13" s="25"/>
      <c r="BO13" s="25"/>
      <c r="BP13" s="25"/>
      <c r="BQ13" s="26"/>
    </row>
    <row r="14" spans="2:69" ht="16" x14ac:dyDescent="0.2">
      <c r="B14" s="15"/>
      <c r="C14" s="16"/>
      <c r="D14" s="16" t="s">
        <v>11</v>
      </c>
      <c r="E14" s="30"/>
      <c r="F14" s="24"/>
      <c r="G14" s="25"/>
      <c r="H14" s="25"/>
      <c r="I14" s="25"/>
      <c r="J14" s="25"/>
      <c r="K14" s="25"/>
      <c r="L14" s="26"/>
      <c r="M14" s="24"/>
      <c r="N14" s="25"/>
      <c r="O14" s="25"/>
      <c r="P14" s="25"/>
      <c r="Q14" s="25"/>
      <c r="R14" s="26"/>
      <c r="S14" s="24"/>
      <c r="T14" s="25"/>
      <c r="U14" s="25"/>
      <c r="V14" s="25"/>
      <c r="W14" s="26"/>
      <c r="X14" s="24"/>
      <c r="Y14" s="25"/>
      <c r="Z14" s="25"/>
      <c r="AA14" s="25"/>
      <c r="AB14" s="25"/>
      <c r="AC14" s="25"/>
      <c r="AD14" s="24"/>
      <c r="AE14" s="25"/>
      <c r="AF14" s="25"/>
      <c r="AG14" s="59"/>
      <c r="AH14" s="25"/>
      <c r="AI14" s="25"/>
      <c r="AJ14" s="25"/>
      <c r="AK14" s="26"/>
      <c r="AL14" s="24"/>
      <c r="AM14" s="25"/>
      <c r="AN14" s="25"/>
      <c r="AO14" s="59"/>
      <c r="AP14" s="25"/>
      <c r="AQ14" s="25"/>
      <c r="AR14" s="25"/>
      <c r="AS14" s="26"/>
      <c r="AT14" s="24"/>
      <c r="AU14" s="25"/>
      <c r="AV14" s="25"/>
      <c r="AW14" s="59"/>
      <c r="AX14" s="25"/>
      <c r="AY14" s="25"/>
      <c r="AZ14" s="25"/>
      <c r="BA14" s="26"/>
      <c r="BB14" s="24"/>
      <c r="BC14" s="25"/>
      <c r="BD14" s="25"/>
      <c r="BE14" s="59"/>
      <c r="BF14" s="25"/>
      <c r="BG14" s="25"/>
      <c r="BH14" s="25"/>
      <c r="BI14" s="26"/>
      <c r="BJ14" s="24"/>
      <c r="BK14" s="25"/>
      <c r="BL14" s="25"/>
      <c r="BM14" s="59"/>
      <c r="BN14" s="25"/>
      <c r="BO14" s="25"/>
      <c r="BP14" s="25"/>
      <c r="BQ14" s="26"/>
    </row>
    <row r="15" spans="2:69" ht="16" x14ac:dyDescent="0.2">
      <c r="B15" s="15"/>
      <c r="C15" s="16"/>
      <c r="D15" s="16" t="s">
        <v>12</v>
      </c>
      <c r="E15" s="30"/>
      <c r="F15" s="24"/>
      <c r="G15" s="25"/>
      <c r="H15" s="25"/>
      <c r="I15" s="25"/>
      <c r="J15" s="25"/>
      <c r="K15" s="25"/>
      <c r="L15" s="26"/>
      <c r="M15" s="24"/>
      <c r="N15" s="25"/>
      <c r="O15" s="25"/>
      <c r="P15" s="25"/>
      <c r="Q15" s="25"/>
      <c r="R15" s="26"/>
      <c r="S15" s="24"/>
      <c r="T15" s="25"/>
      <c r="U15" s="25"/>
      <c r="V15" s="25"/>
      <c r="W15" s="26"/>
      <c r="X15" s="24"/>
      <c r="Y15" s="25"/>
      <c r="Z15" s="25"/>
      <c r="AA15" s="25"/>
      <c r="AB15" s="25"/>
      <c r="AC15" s="25"/>
      <c r="AD15" s="24"/>
      <c r="AE15" s="25"/>
      <c r="AF15" s="25"/>
      <c r="AG15" s="59"/>
      <c r="AH15" s="25"/>
      <c r="AI15" s="25"/>
      <c r="AJ15" s="25"/>
      <c r="AK15" s="26"/>
      <c r="AL15" s="24"/>
      <c r="AM15" s="25"/>
      <c r="AN15" s="25"/>
      <c r="AO15" s="59"/>
      <c r="AP15" s="25"/>
      <c r="AQ15" s="25"/>
      <c r="AR15" s="25"/>
      <c r="AS15" s="26"/>
      <c r="AT15" s="24"/>
      <c r="AU15" s="25"/>
      <c r="AV15" s="25"/>
      <c r="AW15" s="59"/>
      <c r="AX15" s="25"/>
      <c r="AY15" s="25"/>
      <c r="AZ15" s="25"/>
      <c r="BA15" s="26"/>
      <c r="BB15" s="24"/>
      <c r="BC15" s="25"/>
      <c r="BD15" s="25"/>
      <c r="BE15" s="59"/>
      <c r="BF15" s="25"/>
      <c r="BG15" s="25"/>
      <c r="BH15" s="25"/>
      <c r="BI15" s="26"/>
      <c r="BJ15" s="24"/>
      <c r="BK15" s="25"/>
      <c r="BL15" s="25"/>
      <c r="BM15" s="59"/>
      <c r="BN15" s="25"/>
      <c r="BO15" s="25"/>
      <c r="BP15" s="25"/>
      <c r="BQ15" s="26"/>
    </row>
    <row r="16" spans="2:69" x14ac:dyDescent="0.2">
      <c r="B16" s="15"/>
      <c r="C16" s="16"/>
      <c r="D16" s="16"/>
      <c r="E16" s="30"/>
      <c r="F16" s="24"/>
      <c r="G16" s="25"/>
      <c r="H16" s="25"/>
      <c r="I16" s="25"/>
      <c r="J16" s="25"/>
      <c r="K16" s="25"/>
      <c r="L16" s="26"/>
      <c r="M16" s="24"/>
      <c r="N16" s="25"/>
      <c r="O16" s="25"/>
      <c r="P16" s="25"/>
      <c r="Q16" s="25"/>
      <c r="R16" s="26"/>
      <c r="S16" s="24"/>
      <c r="T16" s="25"/>
      <c r="U16" s="25"/>
      <c r="V16" s="25"/>
      <c r="W16" s="26"/>
      <c r="X16" s="24"/>
      <c r="Y16" s="25"/>
      <c r="Z16" s="25"/>
      <c r="AA16" s="25"/>
      <c r="AB16" s="25"/>
      <c r="AC16" s="25"/>
      <c r="AD16" s="24"/>
      <c r="AE16" s="25"/>
      <c r="AF16" s="25"/>
      <c r="AG16" s="59"/>
      <c r="AH16" s="25"/>
      <c r="AI16" s="25"/>
      <c r="AJ16" s="25"/>
      <c r="AK16" s="26"/>
      <c r="AL16" s="24"/>
      <c r="AM16" s="25"/>
      <c r="AN16" s="25"/>
      <c r="AO16" s="59"/>
      <c r="AP16" s="25"/>
      <c r="AQ16" s="25"/>
      <c r="AR16" s="25"/>
      <c r="AS16" s="26"/>
      <c r="AT16" s="24"/>
      <c r="AU16" s="25"/>
      <c r="AV16" s="25"/>
      <c r="AW16" s="59"/>
      <c r="AX16" s="25"/>
      <c r="AY16" s="25"/>
      <c r="AZ16" s="25"/>
      <c r="BA16" s="26"/>
      <c r="BB16" s="24"/>
      <c r="BC16" s="25"/>
      <c r="BD16" s="25"/>
      <c r="BE16" s="59"/>
      <c r="BF16" s="25"/>
      <c r="BG16" s="25"/>
      <c r="BH16" s="25"/>
      <c r="BI16" s="26"/>
      <c r="BJ16" s="24"/>
      <c r="BK16" s="25"/>
      <c r="BL16" s="25"/>
      <c r="BM16" s="59"/>
      <c r="BN16" s="25"/>
      <c r="BO16" s="25"/>
      <c r="BP16" s="25"/>
      <c r="BQ16" s="26"/>
    </row>
    <row r="17" spans="1:69" ht="16" x14ac:dyDescent="0.2">
      <c r="B17" s="15" t="s">
        <v>16</v>
      </c>
      <c r="C17" s="16"/>
      <c r="D17" s="16" t="s">
        <v>13</v>
      </c>
      <c r="E17" s="30"/>
      <c r="F17" s="24"/>
      <c r="G17" s="25"/>
      <c r="H17" s="25"/>
      <c r="I17" s="25"/>
      <c r="J17" s="25"/>
      <c r="K17" s="25"/>
      <c r="L17" s="26"/>
      <c r="M17" s="24"/>
      <c r="N17" s="25"/>
      <c r="O17" s="25"/>
      <c r="P17" s="25"/>
      <c r="Q17" s="25"/>
      <c r="R17" s="26"/>
      <c r="S17" s="24"/>
      <c r="T17" s="25"/>
      <c r="U17" s="25"/>
      <c r="V17" s="25"/>
      <c r="W17" s="26"/>
      <c r="X17" s="24"/>
      <c r="Y17" s="25"/>
      <c r="Z17" s="25"/>
      <c r="AA17" s="25"/>
      <c r="AB17" s="25"/>
      <c r="AC17" s="25"/>
      <c r="AD17" s="24"/>
      <c r="AE17" s="25"/>
      <c r="AF17" s="25"/>
      <c r="AG17" s="59"/>
      <c r="AH17" s="25"/>
      <c r="AI17" s="25"/>
      <c r="AJ17" s="25"/>
      <c r="AK17" s="26"/>
      <c r="AL17" s="24"/>
      <c r="AM17" s="25"/>
      <c r="AN17" s="25"/>
      <c r="AO17" s="59"/>
      <c r="AP17" s="25"/>
      <c r="AQ17" s="25"/>
      <c r="AR17" s="25"/>
      <c r="AS17" s="26"/>
      <c r="AT17" s="24"/>
      <c r="AU17" s="25"/>
      <c r="AV17" s="25"/>
      <c r="AW17" s="59"/>
      <c r="AX17" s="25"/>
      <c r="AY17" s="25"/>
      <c r="AZ17" s="25"/>
      <c r="BA17" s="26"/>
      <c r="BB17" s="24"/>
      <c r="BC17" s="25"/>
      <c r="BD17" s="25"/>
      <c r="BE17" s="59"/>
      <c r="BF17" s="25"/>
      <c r="BG17" s="25"/>
      <c r="BH17" s="25"/>
      <c r="BI17" s="26"/>
      <c r="BJ17" s="24"/>
      <c r="BK17" s="25"/>
      <c r="BL17" s="25"/>
      <c r="BM17" s="59"/>
      <c r="BN17" s="25"/>
      <c r="BO17" s="25"/>
      <c r="BP17" s="25"/>
      <c r="BQ17" s="26"/>
    </row>
    <row r="18" spans="1:69" ht="16" x14ac:dyDescent="0.2">
      <c r="B18" s="15"/>
      <c r="C18" s="16"/>
      <c r="D18" s="16" t="s">
        <v>14</v>
      </c>
      <c r="E18" s="30"/>
      <c r="F18" s="24"/>
      <c r="G18" s="25"/>
      <c r="H18" s="25"/>
      <c r="I18" s="25"/>
      <c r="J18" s="25"/>
      <c r="K18" s="25"/>
      <c r="L18" s="26"/>
      <c r="M18" s="24"/>
      <c r="N18" s="25"/>
      <c r="O18" s="25"/>
      <c r="P18" s="25"/>
      <c r="Q18" s="25"/>
      <c r="R18" s="26"/>
      <c r="S18" s="24"/>
      <c r="T18" s="25"/>
      <c r="U18" s="25"/>
      <c r="V18" s="25"/>
      <c r="W18" s="26"/>
      <c r="X18" s="24"/>
      <c r="Y18" s="25"/>
      <c r="Z18" s="25"/>
      <c r="AA18" s="25"/>
      <c r="AB18" s="25"/>
      <c r="AC18" s="25"/>
      <c r="AD18" s="24"/>
      <c r="AE18" s="25"/>
      <c r="AF18" s="25"/>
      <c r="AG18" s="59"/>
      <c r="AH18" s="25"/>
      <c r="AI18" s="25"/>
      <c r="AJ18" s="25"/>
      <c r="AK18" s="26"/>
      <c r="AL18" s="24"/>
      <c r="AM18" s="25"/>
      <c r="AN18" s="25"/>
      <c r="AO18" s="59"/>
      <c r="AP18" s="25"/>
      <c r="AQ18" s="25"/>
      <c r="AR18" s="25"/>
      <c r="AS18" s="26"/>
      <c r="AT18" s="24"/>
      <c r="AU18" s="25"/>
      <c r="AV18" s="25"/>
      <c r="AW18" s="59"/>
      <c r="AX18" s="25"/>
      <c r="AY18" s="25"/>
      <c r="AZ18" s="25"/>
      <c r="BA18" s="26"/>
      <c r="BB18" s="24"/>
      <c r="BC18" s="25"/>
      <c r="BD18" s="25"/>
      <c r="BE18" s="59"/>
      <c r="BF18" s="25"/>
      <c r="BG18" s="25"/>
      <c r="BH18" s="25"/>
      <c r="BI18" s="26"/>
      <c r="BJ18" s="24"/>
      <c r="BK18" s="25"/>
      <c r="BL18" s="25"/>
      <c r="BM18" s="59"/>
      <c r="BN18" s="25"/>
      <c r="BO18" s="25"/>
      <c r="BP18" s="25"/>
      <c r="BQ18" s="26"/>
    </row>
    <row r="19" spans="1:69" ht="16" x14ac:dyDescent="0.2">
      <c r="B19" s="15"/>
      <c r="C19" s="16"/>
      <c r="D19" s="16" t="s">
        <v>15</v>
      </c>
      <c r="E19" s="30"/>
      <c r="F19" s="24"/>
      <c r="G19" s="25"/>
      <c r="H19" s="25"/>
      <c r="I19" s="25"/>
      <c r="J19" s="25"/>
      <c r="K19" s="25"/>
      <c r="L19" s="26"/>
      <c r="M19" s="24"/>
      <c r="N19" s="25"/>
      <c r="O19" s="25"/>
      <c r="P19" s="25"/>
      <c r="Q19" s="25"/>
      <c r="R19" s="26"/>
      <c r="S19" s="24"/>
      <c r="T19" s="25"/>
      <c r="U19" s="25"/>
      <c r="V19" s="25"/>
      <c r="W19" s="26"/>
      <c r="X19" s="24"/>
      <c r="Y19" s="25"/>
      <c r="Z19" s="25"/>
      <c r="AA19" s="25"/>
      <c r="AB19" s="25"/>
      <c r="AC19" s="25"/>
      <c r="AD19" s="24"/>
      <c r="AE19" s="25"/>
      <c r="AF19" s="25"/>
      <c r="AG19" s="59"/>
      <c r="AH19" s="25"/>
      <c r="AI19" s="25"/>
      <c r="AJ19" s="25"/>
      <c r="AK19" s="26"/>
      <c r="AL19" s="24"/>
      <c r="AM19" s="25"/>
      <c r="AN19" s="25"/>
      <c r="AO19" s="59"/>
      <c r="AP19" s="25"/>
      <c r="AQ19" s="25"/>
      <c r="AR19" s="25"/>
      <c r="AS19" s="26"/>
      <c r="AT19" s="24"/>
      <c r="AU19" s="25"/>
      <c r="AV19" s="25"/>
      <c r="AW19" s="59"/>
      <c r="AX19" s="25"/>
      <c r="AY19" s="25"/>
      <c r="AZ19" s="25"/>
      <c r="BA19" s="26"/>
      <c r="BB19" s="24"/>
      <c r="BC19" s="25"/>
      <c r="BD19" s="25"/>
      <c r="BE19" s="59"/>
      <c r="BF19" s="25"/>
      <c r="BG19" s="25"/>
      <c r="BH19" s="25"/>
      <c r="BI19" s="26"/>
      <c r="BJ19" s="24"/>
      <c r="BK19" s="25"/>
      <c r="BL19" s="25"/>
      <c r="BM19" s="59"/>
      <c r="BN19" s="25"/>
      <c r="BO19" s="25"/>
      <c r="BP19" s="25"/>
      <c r="BQ19" s="26"/>
    </row>
    <row r="20" spans="1:69" x14ac:dyDescent="0.2">
      <c r="B20" s="15"/>
      <c r="C20" s="16"/>
      <c r="D20" s="16"/>
      <c r="E20" s="30"/>
      <c r="F20" s="24"/>
      <c r="G20" s="25"/>
      <c r="H20" s="25"/>
      <c r="I20" s="25"/>
      <c r="J20" s="25"/>
      <c r="K20" s="25"/>
      <c r="L20" s="26"/>
      <c r="M20" s="24"/>
      <c r="N20" s="25"/>
      <c r="O20" s="25"/>
      <c r="P20" s="25"/>
      <c r="Q20" s="25"/>
      <c r="R20" s="26"/>
      <c r="S20" s="24"/>
      <c r="T20" s="25"/>
      <c r="U20" s="25"/>
      <c r="V20" s="25"/>
      <c r="W20" s="26"/>
      <c r="X20" s="24"/>
      <c r="Y20" s="25"/>
      <c r="Z20" s="25"/>
      <c r="AA20" s="25"/>
      <c r="AB20" s="25"/>
      <c r="AC20" s="25"/>
      <c r="AD20" s="24"/>
      <c r="AE20" s="25"/>
      <c r="AF20" s="25"/>
      <c r="AG20" s="59"/>
      <c r="AH20" s="25"/>
      <c r="AI20" s="25"/>
      <c r="AJ20" s="25"/>
      <c r="AK20" s="26"/>
      <c r="AL20" s="24"/>
      <c r="AM20" s="25"/>
      <c r="AN20" s="25"/>
      <c r="AO20" s="59"/>
      <c r="AP20" s="25"/>
      <c r="AQ20" s="25"/>
      <c r="AR20" s="25"/>
      <c r="AS20" s="26"/>
      <c r="AT20" s="24"/>
      <c r="AU20" s="25"/>
      <c r="AV20" s="25"/>
      <c r="AW20" s="59"/>
      <c r="AX20" s="25"/>
      <c r="AY20" s="25"/>
      <c r="AZ20" s="25"/>
      <c r="BA20" s="26"/>
      <c r="BB20" s="24"/>
      <c r="BC20" s="25"/>
      <c r="BD20" s="25"/>
      <c r="BE20" s="59"/>
      <c r="BF20" s="25"/>
      <c r="BG20" s="25"/>
      <c r="BH20" s="25"/>
      <c r="BI20" s="26"/>
      <c r="BJ20" s="24"/>
      <c r="BK20" s="25"/>
      <c r="BL20" s="25"/>
      <c r="BM20" s="59"/>
      <c r="BN20" s="25"/>
      <c r="BO20" s="25"/>
      <c r="BP20" s="25"/>
      <c r="BQ20" s="26"/>
    </row>
    <row r="21" spans="1:69" x14ac:dyDescent="0.2">
      <c r="B21" s="182" t="s">
        <v>91</v>
      </c>
      <c r="C21" s="183"/>
      <c r="D21" s="183"/>
      <c r="E21" s="184"/>
      <c r="F21" s="96"/>
      <c r="G21" s="45"/>
      <c r="H21" s="45"/>
      <c r="I21" s="45"/>
      <c r="J21" s="45"/>
      <c r="K21" s="45"/>
      <c r="L21" s="97"/>
      <c r="M21" s="100"/>
      <c r="N21" s="88"/>
      <c r="O21" s="88"/>
      <c r="P21" s="88"/>
      <c r="Q21" s="88"/>
      <c r="R21" s="101"/>
      <c r="S21" s="96"/>
      <c r="T21" s="45"/>
      <c r="U21" s="45"/>
      <c r="V21" s="45"/>
      <c r="W21" s="97"/>
      <c r="X21" s="107"/>
      <c r="Y21" s="94">
        <f t="shared" ref="Y21:AC21" si="12">Y10+Y14+Y18</f>
        <v>15000</v>
      </c>
      <c r="Z21" s="94">
        <f t="shared" si="12"/>
        <v>10000</v>
      </c>
      <c r="AA21" s="94">
        <f t="shared" si="12"/>
        <v>2000</v>
      </c>
      <c r="AB21" s="94">
        <f t="shared" si="12"/>
        <v>2000</v>
      </c>
      <c r="AC21" s="94">
        <f t="shared" si="12"/>
        <v>1000</v>
      </c>
      <c r="AD21" s="107"/>
      <c r="AE21" s="94"/>
      <c r="AF21" s="94"/>
      <c r="AG21" s="111"/>
      <c r="AH21" s="94">
        <f t="shared" ref="AH21:AJ22" si="13">AH10+AH14+AH18</f>
        <v>8000</v>
      </c>
      <c r="AI21" s="94">
        <f t="shared" si="13"/>
        <v>8000</v>
      </c>
      <c r="AJ21" s="94">
        <f t="shared" si="13"/>
        <v>7500</v>
      </c>
      <c r="AK21" s="117">
        <f t="shared" ref="AK21:AK22" si="14">(AJ21-AI21)/AI21</f>
        <v>-6.25E-2</v>
      </c>
      <c r="AL21" s="107"/>
      <c r="AM21" s="94"/>
      <c r="AN21" s="94"/>
      <c r="AO21" s="111"/>
      <c r="AP21" s="94"/>
      <c r="AQ21" s="94"/>
      <c r="AR21" s="94"/>
      <c r="AS21" s="108"/>
      <c r="AT21" s="107"/>
      <c r="AU21" s="94"/>
      <c r="AV21" s="94"/>
      <c r="AW21" s="111"/>
      <c r="AX21" s="94"/>
      <c r="AY21" s="94"/>
      <c r="AZ21" s="94"/>
      <c r="BA21" s="108"/>
      <c r="BB21" s="107"/>
      <c r="BC21" s="94"/>
      <c r="BD21" s="94"/>
      <c r="BE21" s="111"/>
      <c r="BF21" s="94"/>
      <c r="BG21" s="94"/>
      <c r="BH21" s="94"/>
      <c r="BI21" s="108"/>
      <c r="BJ21" s="107"/>
      <c r="BK21" s="94"/>
      <c r="BL21" s="94"/>
      <c r="BM21" s="111"/>
      <c r="BN21" s="94">
        <f t="shared" ref="BN21:BP21" si="15">BN10+BN14+BN18</f>
        <v>13000</v>
      </c>
      <c r="BO21" s="94">
        <f t="shared" si="15"/>
        <v>8000</v>
      </c>
      <c r="BP21" s="94">
        <f t="shared" si="15"/>
        <v>7500</v>
      </c>
      <c r="BQ21" s="117">
        <f t="shared" ref="BQ21:BQ22" si="16">(BP21-BO21)/BO21</f>
        <v>-6.25E-2</v>
      </c>
    </row>
    <row r="22" spans="1:69" x14ac:dyDescent="0.2">
      <c r="B22" s="185" t="s">
        <v>92</v>
      </c>
      <c r="C22" s="186"/>
      <c r="D22" s="186"/>
      <c r="E22" s="187"/>
      <c r="F22" s="98"/>
      <c r="G22" s="80"/>
      <c r="H22" s="80"/>
      <c r="I22" s="80"/>
      <c r="J22" s="80"/>
      <c r="K22" s="80"/>
      <c r="L22" s="99"/>
      <c r="M22" s="102"/>
      <c r="N22" s="81"/>
      <c r="O22" s="81"/>
      <c r="P22" s="81"/>
      <c r="Q22" s="81"/>
      <c r="R22" s="103"/>
      <c r="S22" s="98"/>
      <c r="T22" s="80"/>
      <c r="U22" s="80"/>
      <c r="V22" s="80"/>
      <c r="W22" s="99"/>
      <c r="X22" s="109"/>
      <c r="Y22" s="93">
        <f t="shared" ref="Y22:AC22" si="17">Y11+Y15+Y19</f>
        <v>2000</v>
      </c>
      <c r="Z22" s="93">
        <f t="shared" si="17"/>
        <v>0</v>
      </c>
      <c r="AA22" s="93">
        <f t="shared" si="17"/>
        <v>0</v>
      </c>
      <c r="AB22" s="93">
        <f t="shared" si="17"/>
        <v>2000</v>
      </c>
      <c r="AC22" s="93">
        <f t="shared" si="17"/>
        <v>0</v>
      </c>
      <c r="AD22" s="109"/>
      <c r="AE22" s="93"/>
      <c r="AF22" s="93"/>
      <c r="AG22" s="112"/>
      <c r="AH22" s="93">
        <f t="shared" si="13"/>
        <v>2000</v>
      </c>
      <c r="AI22" s="93">
        <f t="shared" si="13"/>
        <v>2000</v>
      </c>
      <c r="AJ22" s="93">
        <f t="shared" si="13"/>
        <v>500</v>
      </c>
      <c r="AK22" s="118">
        <f t="shared" si="14"/>
        <v>-0.75</v>
      </c>
      <c r="AL22" s="109"/>
      <c r="AM22" s="93"/>
      <c r="AN22" s="93"/>
      <c r="AO22" s="112"/>
      <c r="AP22" s="93"/>
      <c r="AQ22" s="93"/>
      <c r="AR22" s="93"/>
      <c r="AS22" s="110"/>
      <c r="AT22" s="109"/>
      <c r="AU22" s="93"/>
      <c r="AV22" s="93"/>
      <c r="AW22" s="112"/>
      <c r="AX22" s="93"/>
      <c r="AY22" s="93"/>
      <c r="AZ22" s="93"/>
      <c r="BA22" s="110"/>
      <c r="BB22" s="109"/>
      <c r="BC22" s="93"/>
      <c r="BD22" s="93"/>
      <c r="BE22" s="112"/>
      <c r="BF22" s="93"/>
      <c r="BG22" s="93"/>
      <c r="BH22" s="93"/>
      <c r="BI22" s="110"/>
      <c r="BJ22" s="109"/>
      <c r="BK22" s="93"/>
      <c r="BL22" s="93"/>
      <c r="BM22" s="112"/>
      <c r="BN22" s="93">
        <f t="shared" ref="BN22:BP22" si="18">BN11+BN15+BN19</f>
        <v>4000</v>
      </c>
      <c r="BO22" s="93">
        <f t="shared" si="18"/>
        <v>2000</v>
      </c>
      <c r="BP22" s="93">
        <f t="shared" si="18"/>
        <v>500</v>
      </c>
      <c r="BQ22" s="118">
        <f t="shared" si="16"/>
        <v>-0.75</v>
      </c>
    </row>
    <row r="23" spans="1:69" ht="16" thickBot="1" x14ac:dyDescent="0.25">
      <c r="B23" s="179" t="s">
        <v>74</v>
      </c>
      <c r="C23" s="180"/>
      <c r="D23" s="180"/>
      <c r="E23" s="181"/>
      <c r="F23" s="76"/>
      <c r="G23" s="46"/>
      <c r="H23" s="46"/>
      <c r="I23" s="46"/>
      <c r="J23" s="46"/>
      <c r="K23" s="46"/>
      <c r="L23" s="77"/>
      <c r="M23" s="79">
        <f t="shared" ref="M23:R23" si="19">M9+M13+M17</f>
        <v>55000</v>
      </c>
      <c r="N23" s="104">
        <f t="shared" si="19"/>
        <v>15000</v>
      </c>
      <c r="O23" s="104">
        <f t="shared" si="19"/>
        <v>10000</v>
      </c>
      <c r="P23" s="104">
        <f t="shared" si="19"/>
        <v>10000</v>
      </c>
      <c r="Q23" s="104">
        <f t="shared" si="19"/>
        <v>10000</v>
      </c>
      <c r="R23" s="105">
        <f t="shared" si="19"/>
        <v>10000</v>
      </c>
      <c r="S23" s="76"/>
      <c r="T23" s="46"/>
      <c r="U23" s="46"/>
      <c r="V23" s="46"/>
      <c r="W23" s="77"/>
      <c r="X23" s="79"/>
      <c r="Y23" s="104">
        <f>Y9+Y13+Y17</f>
        <v>17000</v>
      </c>
      <c r="Z23" s="104">
        <f>Z9+Z13+Z17</f>
        <v>10000</v>
      </c>
      <c r="AA23" s="104">
        <f>AA9+AA13+AA17</f>
        <v>2000</v>
      </c>
      <c r="AB23" s="104">
        <f>AB9+AB13+AB17</f>
        <v>4000</v>
      </c>
      <c r="AC23" s="104">
        <f>AC9+AC13+AC17</f>
        <v>1000</v>
      </c>
      <c r="AD23" s="76"/>
      <c r="AE23" s="46"/>
      <c r="AF23" s="46"/>
      <c r="AG23" s="78"/>
      <c r="AH23" s="104">
        <f>AH9+AH13+AH17</f>
        <v>10000</v>
      </c>
      <c r="AI23" s="104">
        <f>AI9+AI13+AI17</f>
        <v>10000</v>
      </c>
      <c r="AJ23" s="104">
        <f>AJ9+AJ13+AJ17</f>
        <v>8000</v>
      </c>
      <c r="AK23" s="119">
        <f>(AJ23-AI23)/AI23</f>
        <v>-0.2</v>
      </c>
      <c r="AL23" s="76"/>
      <c r="AM23" s="46"/>
      <c r="AN23" s="46"/>
      <c r="AO23" s="78"/>
      <c r="AP23" s="46"/>
      <c r="AQ23" s="46"/>
      <c r="AR23" s="46"/>
      <c r="AS23" s="77"/>
      <c r="AT23" s="76"/>
      <c r="AU23" s="46"/>
      <c r="AV23" s="46"/>
      <c r="AW23" s="78"/>
      <c r="AX23" s="46"/>
      <c r="AY23" s="46"/>
      <c r="AZ23" s="46"/>
      <c r="BA23" s="77"/>
      <c r="BB23" s="76"/>
      <c r="BC23" s="46"/>
      <c r="BD23" s="46"/>
      <c r="BE23" s="78"/>
      <c r="BF23" s="46"/>
      <c r="BG23" s="46"/>
      <c r="BH23" s="46"/>
      <c r="BI23" s="77"/>
      <c r="BJ23" s="76"/>
      <c r="BK23" s="46"/>
      <c r="BL23" s="46"/>
      <c r="BM23" s="78"/>
      <c r="BN23" s="104">
        <f>BN9+BN13+BN17</f>
        <v>17000</v>
      </c>
      <c r="BO23" s="104">
        <f>BO9+BO13+BO17</f>
        <v>10000</v>
      </c>
      <c r="BP23" s="104">
        <f>BP9+BP13+BP17</f>
        <v>8000</v>
      </c>
      <c r="BQ23" s="119">
        <f>(BP23-BO23)/BO23</f>
        <v>-0.2</v>
      </c>
    </row>
    <row r="25" spans="1:69" x14ac:dyDescent="0.2">
      <c r="B25" s="122" t="s">
        <v>17</v>
      </c>
    </row>
    <row r="26" spans="1:69" x14ac:dyDescent="0.2">
      <c r="A26">
        <v>1</v>
      </c>
      <c r="B26" t="s">
        <v>102</v>
      </c>
    </row>
    <row r="27" spans="1:69" x14ac:dyDescent="0.2">
      <c r="A27">
        <v>2</v>
      </c>
      <c r="B27" t="s">
        <v>44</v>
      </c>
    </row>
    <row r="28" spans="1:69" x14ac:dyDescent="0.2">
      <c r="A28">
        <v>3</v>
      </c>
      <c r="B28" t="s">
        <v>103</v>
      </c>
    </row>
    <row r="29" spans="1:69" x14ac:dyDescent="0.2">
      <c r="A29">
        <v>4</v>
      </c>
      <c r="B29" t="s">
        <v>152</v>
      </c>
    </row>
    <row r="30" spans="1:69" x14ac:dyDescent="0.2">
      <c r="A30">
        <v>5</v>
      </c>
      <c r="B30" t="s">
        <v>153</v>
      </c>
    </row>
    <row r="31" spans="1:69" x14ac:dyDescent="0.2">
      <c r="A31">
        <v>6</v>
      </c>
      <c r="B31" t="s">
        <v>154</v>
      </c>
    </row>
    <row r="32" spans="1:69" x14ac:dyDescent="0.2">
      <c r="A32">
        <v>7</v>
      </c>
      <c r="B32" t="s">
        <v>155</v>
      </c>
    </row>
    <row r="33" spans="1:2" x14ac:dyDescent="0.2">
      <c r="A33">
        <v>8</v>
      </c>
      <c r="B33" t="s">
        <v>156</v>
      </c>
    </row>
    <row r="34" spans="1:2" x14ac:dyDescent="0.2">
      <c r="A34">
        <v>9</v>
      </c>
    </row>
  </sheetData>
  <mergeCells count="21">
    <mergeCell ref="BE6:BI6"/>
    <mergeCell ref="B23:E23"/>
    <mergeCell ref="B21:E21"/>
    <mergeCell ref="B22:E22"/>
    <mergeCell ref="M6:R6"/>
    <mergeCell ref="AD5:AK5"/>
    <mergeCell ref="BJ5:BQ5"/>
    <mergeCell ref="S6:W6"/>
    <mergeCell ref="X6:AC6"/>
    <mergeCell ref="AL5:AS5"/>
    <mergeCell ref="AT5:BA5"/>
    <mergeCell ref="BB5:BI5"/>
    <mergeCell ref="AD6:AF6"/>
    <mergeCell ref="AG6:AK6"/>
    <mergeCell ref="BJ6:BL6"/>
    <mergeCell ref="BM6:BQ6"/>
    <mergeCell ref="AL6:AN6"/>
    <mergeCell ref="AO6:AS6"/>
    <mergeCell ref="AT6:AV6"/>
    <mergeCell ref="AW6:BA6"/>
    <mergeCell ref="BB6:BD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598A1-93B6-4B73-9EE6-E2419369800F}">
  <dimension ref="B3:P44"/>
  <sheetViews>
    <sheetView showGridLines="0" zoomScale="80" zoomScaleNormal="80" workbookViewId="0">
      <selection activeCell="S20" sqref="S20"/>
    </sheetView>
  </sheetViews>
  <sheetFormatPr baseColWidth="10" defaultColWidth="8.83203125" defaultRowHeight="15" x14ac:dyDescent="0.2"/>
  <cols>
    <col min="2" max="2" width="24.83203125" customWidth="1"/>
    <col min="3" max="3" width="12.33203125" customWidth="1"/>
    <col min="5" max="6" width="7.83203125" customWidth="1"/>
    <col min="10" max="10" width="8.1640625" customWidth="1"/>
  </cols>
  <sheetData>
    <row r="3" spans="2:16" x14ac:dyDescent="0.2">
      <c r="B3" s="32" t="s">
        <v>145</v>
      </c>
      <c r="C3" s="5"/>
      <c r="D3" s="34"/>
    </row>
    <row r="4" spans="2:16" x14ac:dyDescent="0.2">
      <c r="B4" s="31" t="s">
        <v>151</v>
      </c>
      <c r="C4" s="34"/>
      <c r="D4" s="34"/>
    </row>
    <row r="5" spans="2:16" ht="16" thickBot="1" x14ac:dyDescent="0.25">
      <c r="D5" t="s">
        <v>59</v>
      </c>
      <c r="H5" t="s">
        <v>87</v>
      </c>
      <c r="L5" t="s">
        <v>88</v>
      </c>
    </row>
    <row r="6" spans="2:16" ht="49" thickBot="1" x14ac:dyDescent="0.25">
      <c r="B6" s="12" t="s">
        <v>144</v>
      </c>
      <c r="C6" s="14" t="s">
        <v>62</v>
      </c>
      <c r="D6" s="12" t="s">
        <v>6</v>
      </c>
      <c r="E6" s="13" t="s">
        <v>70</v>
      </c>
      <c r="F6" s="13" t="s">
        <v>57</v>
      </c>
      <c r="G6" s="14" t="s">
        <v>58</v>
      </c>
      <c r="H6" s="12" t="s">
        <v>6</v>
      </c>
      <c r="I6" s="13" t="s">
        <v>70</v>
      </c>
      <c r="J6" s="13" t="s">
        <v>57</v>
      </c>
      <c r="K6" s="14" t="s">
        <v>58</v>
      </c>
      <c r="L6" s="13" t="s">
        <v>52</v>
      </c>
      <c r="M6" s="13" t="s">
        <v>53</v>
      </c>
      <c r="N6" s="47" t="s">
        <v>54</v>
      </c>
      <c r="O6" s="13" t="s">
        <v>55</v>
      </c>
      <c r="P6" s="14" t="s">
        <v>56</v>
      </c>
    </row>
    <row r="7" spans="2:16" x14ac:dyDescent="0.2">
      <c r="B7" s="2"/>
      <c r="C7" s="29"/>
      <c r="D7" s="38"/>
      <c r="E7" s="36"/>
      <c r="F7" s="36"/>
      <c r="G7" s="37"/>
      <c r="H7" s="38"/>
      <c r="I7" s="36"/>
      <c r="J7" s="36"/>
      <c r="K7" s="37"/>
      <c r="L7" s="22"/>
      <c r="M7" s="22"/>
      <c r="N7" s="44"/>
      <c r="O7" s="22"/>
      <c r="P7" s="23"/>
    </row>
    <row r="8" spans="2:16" s="89" customFormat="1" ht="16" x14ac:dyDescent="0.2">
      <c r="B8" s="82" t="s">
        <v>49</v>
      </c>
      <c r="C8" s="133" t="s">
        <v>31</v>
      </c>
      <c r="D8" s="53">
        <f>'Summary of Sector Programmes'!E41</f>
        <v>0</v>
      </c>
      <c r="E8" s="86">
        <f>'Summary of Sector Programmes'!F41</f>
        <v>0</v>
      </c>
      <c r="F8" s="86">
        <f>'Summary of Sector Programmes'!G41</f>
        <v>0</v>
      </c>
      <c r="G8" s="84"/>
      <c r="H8" s="85"/>
      <c r="I8" s="86"/>
      <c r="J8" s="86"/>
      <c r="K8" s="87"/>
      <c r="L8" s="51">
        <f>'Summary of Sector Programmes'!M41</f>
        <v>55000</v>
      </c>
      <c r="M8" s="51">
        <f>'Summary of Sector Programmes'!N41</f>
        <v>56000</v>
      </c>
      <c r="N8" s="88">
        <f>'Summary of Sector Programmes'!O41</f>
        <v>60000</v>
      </c>
      <c r="O8" s="51">
        <f>'Summary of Sector Programmes'!P41</f>
        <v>62000</v>
      </c>
      <c r="P8" s="87">
        <f>'Summary of Sector Programmes'!Q41</f>
        <v>65000</v>
      </c>
    </row>
    <row r="9" spans="2:16" ht="16" x14ac:dyDescent="0.2">
      <c r="B9" s="15"/>
      <c r="C9" s="30" t="s">
        <v>60</v>
      </c>
      <c r="D9" s="24"/>
      <c r="E9" s="36"/>
      <c r="F9" s="36"/>
      <c r="G9" s="37"/>
      <c r="H9" s="38"/>
      <c r="I9" s="36"/>
      <c r="J9" s="36"/>
      <c r="K9" s="26"/>
      <c r="L9" s="25"/>
      <c r="M9" s="25"/>
      <c r="N9" s="45"/>
      <c r="O9" s="25"/>
      <c r="P9" s="26"/>
    </row>
    <row r="10" spans="2:16" ht="16" x14ac:dyDescent="0.2">
      <c r="B10" s="15"/>
      <c r="C10" s="30" t="s">
        <v>61</v>
      </c>
      <c r="D10" s="24"/>
      <c r="E10" s="36"/>
      <c r="F10" s="36"/>
      <c r="G10" s="37"/>
      <c r="H10" s="38"/>
      <c r="I10" s="36"/>
      <c r="J10" s="36"/>
      <c r="K10" s="26"/>
      <c r="L10" s="25"/>
      <c r="M10" s="25"/>
      <c r="N10" s="45"/>
      <c r="O10" s="25"/>
      <c r="P10" s="26"/>
    </row>
    <row r="11" spans="2:16" s="89" customFormat="1" ht="16" x14ac:dyDescent="0.2">
      <c r="B11" s="82" t="s">
        <v>77</v>
      </c>
      <c r="C11" s="133" t="s">
        <v>31</v>
      </c>
      <c r="D11" s="53"/>
      <c r="E11" s="86"/>
      <c r="F11" s="86"/>
      <c r="G11" s="84"/>
      <c r="H11" s="85"/>
      <c r="I11" s="86"/>
      <c r="J11" s="86"/>
      <c r="K11" s="87"/>
      <c r="L11" s="51"/>
      <c r="M11" s="51"/>
      <c r="N11" s="88"/>
      <c r="O11" s="51"/>
      <c r="P11" s="87"/>
    </row>
    <row r="12" spans="2:16" s="89" customFormat="1" ht="16" x14ac:dyDescent="0.2">
      <c r="B12" s="82"/>
      <c r="C12" s="30" t="s">
        <v>60</v>
      </c>
      <c r="D12" s="53"/>
      <c r="E12" s="86"/>
      <c r="F12" s="86"/>
      <c r="G12" s="84"/>
      <c r="H12" s="85"/>
      <c r="I12" s="86"/>
      <c r="J12" s="86"/>
      <c r="K12" s="87"/>
      <c r="L12" s="51"/>
      <c r="M12" s="51"/>
      <c r="N12" s="88"/>
      <c r="O12" s="51"/>
      <c r="P12" s="87"/>
    </row>
    <row r="13" spans="2:16" ht="16" x14ac:dyDescent="0.2">
      <c r="B13" s="15"/>
      <c r="C13" s="30" t="s">
        <v>61</v>
      </c>
      <c r="D13" s="24"/>
      <c r="E13" s="36"/>
      <c r="F13" s="36"/>
      <c r="G13" s="37"/>
      <c r="H13" s="38"/>
      <c r="I13" s="36"/>
      <c r="J13" s="36"/>
      <c r="K13" s="26"/>
      <c r="L13" s="25"/>
      <c r="M13" s="25"/>
      <c r="N13" s="45"/>
      <c r="O13" s="25"/>
      <c r="P13" s="26"/>
    </row>
    <row r="14" spans="2:16" s="89" customFormat="1" ht="16" x14ac:dyDescent="0.2">
      <c r="B14" s="82" t="s">
        <v>51</v>
      </c>
      <c r="C14" s="133" t="s">
        <v>31</v>
      </c>
      <c r="D14" s="53"/>
      <c r="E14" s="51"/>
      <c r="F14" s="51"/>
      <c r="G14" s="87"/>
      <c r="H14" s="53"/>
      <c r="I14" s="51"/>
      <c r="J14" s="51"/>
      <c r="K14" s="87"/>
      <c r="L14" s="51"/>
      <c r="M14" s="51"/>
      <c r="N14" s="88"/>
      <c r="O14" s="51"/>
      <c r="P14" s="87"/>
    </row>
    <row r="15" spans="2:16" s="89" customFormat="1" ht="16" x14ac:dyDescent="0.2">
      <c r="B15" s="82"/>
      <c r="C15" s="30" t="s">
        <v>60</v>
      </c>
      <c r="D15" s="53"/>
      <c r="E15" s="51"/>
      <c r="F15" s="51"/>
      <c r="G15" s="87"/>
      <c r="H15" s="53"/>
      <c r="I15" s="51"/>
      <c r="J15" s="51"/>
      <c r="K15" s="87"/>
      <c r="L15" s="51"/>
      <c r="M15" s="51"/>
      <c r="N15" s="88"/>
      <c r="O15" s="51"/>
      <c r="P15" s="87"/>
    </row>
    <row r="16" spans="2:16" ht="16" x14ac:dyDescent="0.2">
      <c r="B16" s="15"/>
      <c r="C16" s="30" t="s">
        <v>61</v>
      </c>
      <c r="D16" s="24"/>
      <c r="E16" s="25"/>
      <c r="F16" s="25"/>
      <c r="G16" s="26"/>
      <c r="H16" s="24"/>
      <c r="I16" s="25"/>
      <c r="J16" s="25"/>
      <c r="K16" s="26"/>
      <c r="L16" s="25"/>
      <c r="M16" s="25"/>
      <c r="N16" s="45"/>
      <c r="O16" s="25"/>
      <c r="P16" s="26"/>
    </row>
    <row r="17" spans="2:16" s="89" customFormat="1" ht="16" x14ac:dyDescent="0.2">
      <c r="B17" s="82" t="s">
        <v>146</v>
      </c>
      <c r="C17" s="133" t="s">
        <v>31</v>
      </c>
      <c r="D17" s="53"/>
      <c r="E17" s="51"/>
      <c r="F17" s="51"/>
      <c r="G17" s="87"/>
      <c r="H17" s="53"/>
      <c r="I17" s="51"/>
      <c r="J17" s="51"/>
      <c r="K17" s="87"/>
      <c r="L17" s="51"/>
      <c r="M17" s="51"/>
      <c r="N17" s="88"/>
      <c r="O17" s="51"/>
      <c r="P17" s="87"/>
    </row>
    <row r="18" spans="2:16" ht="16" x14ac:dyDescent="0.2">
      <c r="B18" s="15"/>
      <c r="C18" s="30" t="s">
        <v>60</v>
      </c>
      <c r="D18" s="24"/>
      <c r="E18" s="25"/>
      <c r="F18" s="25"/>
      <c r="G18" s="26"/>
      <c r="H18" s="24"/>
      <c r="I18" s="25"/>
      <c r="J18" s="25"/>
      <c r="K18" s="26"/>
      <c r="L18" s="25"/>
      <c r="M18" s="25"/>
      <c r="N18" s="45"/>
      <c r="O18" s="25"/>
      <c r="P18" s="26"/>
    </row>
    <row r="19" spans="2:16" ht="16" x14ac:dyDescent="0.2">
      <c r="B19" s="15"/>
      <c r="C19" s="30" t="s">
        <v>61</v>
      </c>
      <c r="D19" s="24"/>
      <c r="E19" s="25"/>
      <c r="F19" s="25"/>
      <c r="G19" s="26"/>
      <c r="H19" s="24"/>
      <c r="I19" s="25"/>
      <c r="J19" s="25"/>
      <c r="K19" s="26"/>
      <c r="L19" s="25"/>
      <c r="M19" s="25"/>
      <c r="N19" s="45"/>
      <c r="O19" s="25"/>
      <c r="P19" s="26"/>
    </row>
    <row r="20" spans="2:16" s="89" customFormat="1" ht="16" x14ac:dyDescent="0.2">
      <c r="B20" s="82" t="s">
        <v>147</v>
      </c>
      <c r="C20" s="133" t="s">
        <v>31</v>
      </c>
      <c r="D20" s="53"/>
      <c r="E20" s="51"/>
      <c r="F20" s="51"/>
      <c r="G20" s="87"/>
      <c r="H20" s="53"/>
      <c r="I20" s="51"/>
      <c r="J20" s="51"/>
      <c r="K20" s="87"/>
      <c r="L20" s="51"/>
      <c r="M20" s="51"/>
      <c r="N20" s="88"/>
      <c r="O20" s="51"/>
      <c r="P20" s="87"/>
    </row>
    <row r="21" spans="2:16" ht="16" x14ac:dyDescent="0.2">
      <c r="B21" s="15"/>
      <c r="C21" s="30" t="s">
        <v>60</v>
      </c>
      <c r="D21" s="24"/>
      <c r="E21" s="25"/>
      <c r="F21" s="25"/>
      <c r="G21" s="26"/>
      <c r="H21" s="24"/>
      <c r="I21" s="25"/>
      <c r="J21" s="25"/>
      <c r="K21" s="26"/>
      <c r="L21" s="25"/>
      <c r="M21" s="25"/>
      <c r="N21" s="45"/>
      <c r="O21" s="25"/>
      <c r="P21" s="26"/>
    </row>
    <row r="22" spans="2:16" ht="16" x14ac:dyDescent="0.2">
      <c r="B22" s="15"/>
      <c r="C22" s="30" t="s">
        <v>61</v>
      </c>
      <c r="D22" s="24"/>
      <c r="E22" s="25"/>
      <c r="F22" s="25"/>
      <c r="G22" s="26"/>
      <c r="H22" s="24"/>
      <c r="I22" s="25"/>
      <c r="J22" s="25"/>
      <c r="K22" s="26"/>
      <c r="L22" s="25"/>
      <c r="M22" s="25"/>
      <c r="N22" s="45"/>
      <c r="O22" s="25"/>
      <c r="P22" s="26"/>
    </row>
    <row r="23" spans="2:16" s="89" customFormat="1" ht="16" x14ac:dyDescent="0.2">
      <c r="B23" s="82" t="s">
        <v>148</v>
      </c>
      <c r="C23" s="133" t="s">
        <v>31</v>
      </c>
      <c r="D23" s="53"/>
      <c r="E23" s="51"/>
      <c r="F23" s="51"/>
      <c r="G23" s="87"/>
      <c r="H23" s="53"/>
      <c r="I23" s="51"/>
      <c r="J23" s="51"/>
      <c r="K23" s="87"/>
      <c r="L23" s="51"/>
      <c r="M23" s="51"/>
      <c r="N23" s="88"/>
      <c r="O23" s="51"/>
      <c r="P23" s="87"/>
    </row>
    <row r="24" spans="2:16" ht="16" x14ac:dyDescent="0.2">
      <c r="B24" s="15"/>
      <c r="C24" s="30" t="s">
        <v>60</v>
      </c>
      <c r="D24" s="24"/>
      <c r="E24" s="25"/>
      <c r="F24" s="25"/>
      <c r="G24" s="26"/>
      <c r="H24" s="24"/>
      <c r="I24" s="25"/>
      <c r="J24" s="25"/>
      <c r="K24" s="26"/>
      <c r="L24" s="25"/>
      <c r="M24" s="25"/>
      <c r="N24" s="45"/>
      <c r="O24" s="25"/>
      <c r="P24" s="26"/>
    </row>
    <row r="25" spans="2:16" ht="16" x14ac:dyDescent="0.2">
      <c r="B25" s="15"/>
      <c r="C25" s="30" t="s">
        <v>61</v>
      </c>
      <c r="D25" s="24"/>
      <c r="E25" s="25"/>
      <c r="F25" s="25"/>
      <c r="G25" s="26"/>
      <c r="H25" s="24"/>
      <c r="I25" s="25"/>
      <c r="J25" s="25"/>
      <c r="K25" s="26"/>
      <c r="L25" s="25"/>
      <c r="M25" s="25"/>
      <c r="N25" s="45"/>
      <c r="O25" s="25"/>
      <c r="P25" s="26"/>
    </row>
    <row r="26" spans="2:16" s="89" customFormat="1" ht="16" x14ac:dyDescent="0.2">
      <c r="B26" s="82" t="s">
        <v>148</v>
      </c>
      <c r="C26" s="133" t="s">
        <v>31</v>
      </c>
      <c r="D26" s="53"/>
      <c r="E26" s="51"/>
      <c r="F26" s="51"/>
      <c r="G26" s="87"/>
      <c r="H26" s="53"/>
      <c r="I26" s="51"/>
      <c r="J26" s="51"/>
      <c r="K26" s="87"/>
      <c r="L26" s="51"/>
      <c r="M26" s="51"/>
      <c r="N26" s="88"/>
      <c r="O26" s="51"/>
      <c r="P26" s="87"/>
    </row>
    <row r="27" spans="2:16" ht="16" x14ac:dyDescent="0.2">
      <c r="B27" s="15"/>
      <c r="C27" s="30" t="s">
        <v>60</v>
      </c>
      <c r="D27" s="24"/>
      <c r="E27" s="25"/>
      <c r="F27" s="25"/>
      <c r="G27" s="26"/>
      <c r="H27" s="24"/>
      <c r="I27" s="25"/>
      <c r="J27" s="25"/>
      <c r="K27" s="26"/>
      <c r="L27" s="25"/>
      <c r="M27" s="25"/>
      <c r="N27" s="45"/>
      <c r="O27" s="25"/>
      <c r="P27" s="26"/>
    </row>
    <row r="28" spans="2:16" ht="16" x14ac:dyDescent="0.2">
      <c r="B28" s="15"/>
      <c r="C28" s="30" t="s">
        <v>61</v>
      </c>
      <c r="D28" s="24"/>
      <c r="E28" s="25"/>
      <c r="F28" s="25"/>
      <c r="G28" s="26"/>
      <c r="H28" s="24"/>
      <c r="I28" s="25"/>
      <c r="J28" s="25"/>
      <c r="K28" s="26"/>
      <c r="L28" s="25"/>
      <c r="M28" s="25"/>
      <c r="N28" s="45"/>
      <c r="O28" s="25"/>
      <c r="P28" s="26"/>
    </row>
    <row r="29" spans="2:16" s="89" customFormat="1" ht="16" x14ac:dyDescent="0.2">
      <c r="B29" s="82" t="s">
        <v>148</v>
      </c>
      <c r="C29" s="133" t="s">
        <v>31</v>
      </c>
      <c r="D29" s="53"/>
      <c r="E29" s="51"/>
      <c r="F29" s="51"/>
      <c r="G29" s="87"/>
      <c r="H29" s="53"/>
      <c r="I29" s="51"/>
      <c r="J29" s="51"/>
      <c r="K29" s="87"/>
      <c r="L29" s="51"/>
      <c r="M29" s="51"/>
      <c r="N29" s="88"/>
      <c r="O29" s="51"/>
      <c r="P29" s="87"/>
    </row>
    <row r="30" spans="2:16" ht="16" x14ac:dyDescent="0.2">
      <c r="B30" s="15"/>
      <c r="C30" s="30" t="s">
        <v>60</v>
      </c>
      <c r="D30" s="24"/>
      <c r="E30" s="25"/>
      <c r="F30" s="25"/>
      <c r="G30" s="26"/>
      <c r="H30" s="24"/>
      <c r="I30" s="25"/>
      <c r="J30" s="25"/>
      <c r="K30" s="26"/>
      <c r="L30" s="25"/>
      <c r="M30" s="25"/>
      <c r="N30" s="45"/>
      <c r="O30" s="25"/>
      <c r="P30" s="26"/>
    </row>
    <row r="31" spans="2:16" ht="16" x14ac:dyDescent="0.2">
      <c r="B31" s="15"/>
      <c r="C31" s="30" t="s">
        <v>61</v>
      </c>
      <c r="D31" s="24"/>
      <c r="E31" s="25"/>
      <c r="F31" s="25"/>
      <c r="G31" s="26"/>
      <c r="H31" s="24"/>
      <c r="I31" s="25"/>
      <c r="J31" s="25"/>
      <c r="K31" s="26"/>
      <c r="L31" s="25"/>
      <c r="M31" s="25"/>
      <c r="N31" s="45"/>
      <c r="O31" s="25"/>
      <c r="P31" s="26"/>
    </row>
    <row r="32" spans="2:16" s="89" customFormat="1" ht="16" x14ac:dyDescent="0.2">
      <c r="B32" s="82" t="s">
        <v>149</v>
      </c>
      <c r="C32" s="133" t="s">
        <v>31</v>
      </c>
      <c r="D32" s="53"/>
      <c r="E32" s="51"/>
      <c r="F32" s="51"/>
      <c r="G32" s="87"/>
      <c r="H32" s="53"/>
      <c r="I32" s="51"/>
      <c r="J32" s="51"/>
      <c r="K32" s="87"/>
      <c r="L32" s="51"/>
      <c r="M32" s="51"/>
      <c r="N32" s="88"/>
      <c r="O32" s="51"/>
      <c r="P32" s="87"/>
    </row>
    <row r="33" spans="2:16" ht="16" x14ac:dyDescent="0.2">
      <c r="B33" s="15"/>
      <c r="C33" s="30" t="s">
        <v>60</v>
      </c>
      <c r="D33" s="24"/>
      <c r="E33" s="25"/>
      <c r="F33" s="25"/>
      <c r="G33" s="26"/>
      <c r="H33" s="24"/>
      <c r="I33" s="25"/>
      <c r="J33" s="25"/>
      <c r="K33" s="26"/>
      <c r="L33" s="25"/>
      <c r="M33" s="25"/>
      <c r="N33" s="45"/>
      <c r="O33" s="25"/>
      <c r="P33" s="26"/>
    </row>
    <row r="34" spans="2:16" ht="16" x14ac:dyDescent="0.2">
      <c r="B34" s="15"/>
      <c r="C34" s="30" t="s">
        <v>61</v>
      </c>
      <c r="D34" s="24"/>
      <c r="E34" s="25"/>
      <c r="F34" s="25"/>
      <c r="G34" s="26"/>
      <c r="H34" s="24"/>
      <c r="I34" s="25"/>
      <c r="J34" s="25"/>
      <c r="K34" s="26"/>
      <c r="L34" s="25"/>
      <c r="M34" s="25"/>
      <c r="N34" s="45"/>
      <c r="O34" s="25"/>
      <c r="P34" s="26"/>
    </row>
    <row r="35" spans="2:16" ht="16" x14ac:dyDescent="0.2">
      <c r="B35" s="82" t="s">
        <v>148</v>
      </c>
      <c r="C35" s="133" t="s">
        <v>31</v>
      </c>
      <c r="D35" s="128"/>
      <c r="E35" s="129"/>
      <c r="F35" s="129"/>
      <c r="G35" s="130"/>
      <c r="H35" s="128"/>
      <c r="I35" s="129"/>
      <c r="J35" s="129"/>
      <c r="K35" s="130"/>
      <c r="L35" s="129"/>
      <c r="M35" s="129"/>
      <c r="N35" s="131"/>
      <c r="O35" s="129"/>
      <c r="P35" s="130"/>
    </row>
    <row r="36" spans="2:16" ht="16" x14ac:dyDescent="0.2">
      <c r="B36" s="15"/>
      <c r="C36" s="30" t="s">
        <v>60</v>
      </c>
      <c r="D36" s="128"/>
      <c r="E36" s="129"/>
      <c r="F36" s="129"/>
      <c r="G36" s="130"/>
      <c r="H36" s="128"/>
      <c r="I36" s="129"/>
      <c r="J36" s="129"/>
      <c r="K36" s="130"/>
      <c r="L36" s="129"/>
      <c r="M36" s="129"/>
      <c r="N36" s="131"/>
      <c r="O36" s="129"/>
      <c r="P36" s="130"/>
    </row>
    <row r="37" spans="2:16" ht="16" x14ac:dyDescent="0.2">
      <c r="B37" s="15"/>
      <c r="C37" s="30" t="s">
        <v>61</v>
      </c>
      <c r="D37" s="128"/>
      <c r="E37" s="129"/>
      <c r="F37" s="129"/>
      <c r="G37" s="130"/>
      <c r="H37" s="128"/>
      <c r="I37" s="129"/>
      <c r="J37" s="129"/>
      <c r="K37" s="130"/>
      <c r="L37" s="129"/>
      <c r="M37" s="129"/>
      <c r="N37" s="131"/>
      <c r="O37" s="129"/>
      <c r="P37" s="130"/>
    </row>
    <row r="38" spans="2:16" x14ac:dyDescent="0.2">
      <c r="B38" s="15"/>
      <c r="C38" s="30"/>
      <c r="D38" s="128"/>
      <c r="E38" s="129"/>
      <c r="F38" s="129"/>
      <c r="G38" s="130"/>
      <c r="H38" s="128"/>
      <c r="I38" s="129"/>
      <c r="J38" s="129"/>
      <c r="K38" s="130"/>
      <c r="L38" s="129"/>
      <c r="M38" s="129"/>
      <c r="N38" s="131"/>
      <c r="O38" s="129"/>
      <c r="P38" s="130"/>
    </row>
    <row r="39" spans="2:16" ht="16" x14ac:dyDescent="0.2">
      <c r="B39" s="82" t="s">
        <v>150</v>
      </c>
      <c r="C39" s="30" t="s">
        <v>60</v>
      </c>
      <c r="D39" s="128">
        <f>D9+D12+D15+D18+D21+D24+D27+D30+D33+D36</f>
        <v>0</v>
      </c>
      <c r="E39" s="129">
        <f t="shared" ref="E39:F40" si="0">E9+E12+E15+E18+E21+E24+E27+E30+E33+E36</f>
        <v>0</v>
      </c>
      <c r="F39" s="129">
        <f t="shared" si="0"/>
        <v>0</v>
      </c>
      <c r="G39" s="130"/>
      <c r="H39" s="128">
        <f t="shared" ref="H39:J40" si="1">H9+H12+H15+H18+H21+H24+H27+H30+H33+H36</f>
        <v>0</v>
      </c>
      <c r="I39" s="129">
        <f t="shared" si="1"/>
        <v>0</v>
      </c>
      <c r="J39" s="129">
        <f t="shared" si="1"/>
        <v>0</v>
      </c>
      <c r="K39" s="130"/>
      <c r="L39" s="129">
        <f t="shared" ref="L39:P40" si="2">L9+L12+L15+L18+L21+L24+L27+L30+L33+L36</f>
        <v>0</v>
      </c>
      <c r="M39" s="129">
        <f t="shared" si="2"/>
        <v>0</v>
      </c>
      <c r="N39" s="131">
        <f t="shared" si="2"/>
        <v>0</v>
      </c>
      <c r="O39" s="129">
        <f t="shared" si="2"/>
        <v>0</v>
      </c>
      <c r="P39" s="130">
        <f t="shared" si="2"/>
        <v>0</v>
      </c>
    </row>
    <row r="40" spans="2:16" ht="16" x14ac:dyDescent="0.2">
      <c r="B40" s="126"/>
      <c r="C40" s="30" t="s">
        <v>61</v>
      </c>
      <c r="D40" s="128">
        <f>D10+D13+D16+D19+D22+D25+D28+D31+D34+D37</f>
        <v>0</v>
      </c>
      <c r="E40" s="129">
        <f t="shared" si="0"/>
        <v>0</v>
      </c>
      <c r="F40" s="129">
        <f t="shared" si="0"/>
        <v>0</v>
      </c>
      <c r="G40" s="130"/>
      <c r="H40" s="128">
        <f t="shared" si="1"/>
        <v>0</v>
      </c>
      <c r="I40" s="129">
        <f t="shared" si="1"/>
        <v>0</v>
      </c>
      <c r="J40" s="129">
        <f t="shared" si="1"/>
        <v>0</v>
      </c>
      <c r="K40" s="130"/>
      <c r="L40" s="129">
        <f t="shared" si="2"/>
        <v>0</v>
      </c>
      <c r="M40" s="129">
        <f t="shared" si="2"/>
        <v>0</v>
      </c>
      <c r="N40" s="131">
        <f t="shared" si="2"/>
        <v>0</v>
      </c>
      <c r="O40" s="129">
        <f t="shared" si="2"/>
        <v>0</v>
      </c>
      <c r="P40" s="130">
        <f t="shared" si="2"/>
        <v>0</v>
      </c>
    </row>
    <row r="41" spans="2:16" s="89" customFormat="1" ht="17" thickBot="1" x14ac:dyDescent="0.25">
      <c r="B41" s="160"/>
      <c r="C41" s="162" t="s">
        <v>31</v>
      </c>
      <c r="D41" s="163">
        <f>D8+D11+D14+D17+D20+D23+D26+D29+D32+D35</f>
        <v>0</v>
      </c>
      <c r="E41" s="164">
        <f t="shared" ref="E41:F41" si="3">E8+E11+E14+E17+E20+E23+E26+E29+E32+E35</f>
        <v>0</v>
      </c>
      <c r="F41" s="164">
        <f t="shared" si="3"/>
        <v>0</v>
      </c>
      <c r="G41" s="165"/>
      <c r="H41" s="163">
        <f t="shared" ref="H41:J41" si="4">H8+H11+H14+H17+H20+H23+H26+H29+H32+H35</f>
        <v>0</v>
      </c>
      <c r="I41" s="164">
        <f t="shared" si="4"/>
        <v>0</v>
      </c>
      <c r="J41" s="164">
        <f t="shared" si="4"/>
        <v>0</v>
      </c>
      <c r="K41" s="165"/>
      <c r="L41" s="164">
        <f t="shared" ref="L41:P41" si="5">L8+L11+L14+L17+L20+L23+L26+L29+L32+L35</f>
        <v>55000</v>
      </c>
      <c r="M41" s="164">
        <f t="shared" si="5"/>
        <v>56000</v>
      </c>
      <c r="N41" s="164">
        <f t="shared" si="5"/>
        <v>60000</v>
      </c>
      <c r="O41" s="164">
        <f t="shared" si="5"/>
        <v>62000</v>
      </c>
      <c r="P41" s="165">
        <f t="shared" si="5"/>
        <v>65000</v>
      </c>
    </row>
    <row r="44" spans="2:16" x14ac:dyDescent="0.2">
      <c r="B44" t="s">
        <v>71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094DE-C02F-4E45-9E21-CBB38FB9DA38}">
  <dimension ref="B3:Q70"/>
  <sheetViews>
    <sheetView showGridLines="0" topLeftCell="A16" zoomScale="80" zoomScaleNormal="80" workbookViewId="0">
      <selection activeCell="F73" sqref="F73"/>
    </sheetView>
  </sheetViews>
  <sheetFormatPr baseColWidth="10" defaultColWidth="8.83203125" defaultRowHeight="15" x14ac:dyDescent="0.2"/>
  <cols>
    <col min="2" max="2" width="15.33203125" customWidth="1"/>
    <col min="3" max="3" width="17.1640625" customWidth="1"/>
    <col min="4" max="4" width="12.33203125" customWidth="1"/>
    <col min="6" max="7" width="7.83203125" customWidth="1"/>
    <col min="11" max="11" width="8.1640625" customWidth="1"/>
  </cols>
  <sheetData>
    <row r="3" spans="2:17" x14ac:dyDescent="0.2">
      <c r="B3" s="32" t="s">
        <v>75</v>
      </c>
      <c r="C3" s="5"/>
      <c r="D3" s="5"/>
      <c r="E3" s="34"/>
    </row>
    <row r="4" spans="2:17" x14ac:dyDescent="0.2">
      <c r="B4" s="31"/>
      <c r="C4" s="34"/>
      <c r="D4" s="34"/>
      <c r="E4" s="34"/>
    </row>
    <row r="5" spans="2:17" ht="16" thickBot="1" x14ac:dyDescent="0.25">
      <c r="E5" t="s">
        <v>59</v>
      </c>
      <c r="I5" t="s">
        <v>87</v>
      </c>
      <c r="M5" t="s">
        <v>88</v>
      </c>
    </row>
    <row r="6" spans="2:17" ht="49" thickBot="1" x14ac:dyDescent="0.25">
      <c r="B6" s="12" t="s">
        <v>42</v>
      </c>
      <c r="C6" s="13" t="s">
        <v>9</v>
      </c>
      <c r="D6" s="14"/>
      <c r="E6" s="12" t="s">
        <v>6</v>
      </c>
      <c r="F6" s="13" t="s">
        <v>70</v>
      </c>
      <c r="G6" s="13" t="s">
        <v>57</v>
      </c>
      <c r="H6" s="14" t="s">
        <v>58</v>
      </c>
      <c r="I6" s="12" t="s">
        <v>6</v>
      </c>
      <c r="J6" s="13" t="s">
        <v>70</v>
      </c>
      <c r="K6" s="13" t="s">
        <v>57</v>
      </c>
      <c r="L6" s="14" t="s">
        <v>58</v>
      </c>
      <c r="M6" s="13" t="s">
        <v>52</v>
      </c>
      <c r="N6" s="13" t="s">
        <v>53</v>
      </c>
      <c r="O6" s="47" t="s">
        <v>54</v>
      </c>
      <c r="P6" s="13" t="s">
        <v>55</v>
      </c>
      <c r="Q6" s="14" t="s">
        <v>56</v>
      </c>
    </row>
    <row r="7" spans="2:17" x14ac:dyDescent="0.2">
      <c r="B7" s="2"/>
      <c r="C7" s="20"/>
      <c r="D7" s="29"/>
      <c r="E7" s="38"/>
      <c r="F7" s="36"/>
      <c r="G7" s="36"/>
      <c r="H7" s="37"/>
      <c r="I7" s="38"/>
      <c r="J7" s="36"/>
      <c r="K7" s="36"/>
      <c r="L7" s="37"/>
      <c r="M7" s="22"/>
      <c r="N7" s="22"/>
      <c r="O7" s="44"/>
      <c r="P7" s="22"/>
      <c r="Q7" s="23"/>
    </row>
    <row r="8" spans="2:17" s="89" customFormat="1" ht="16" x14ac:dyDescent="0.2">
      <c r="B8" s="82" t="s">
        <v>45</v>
      </c>
      <c r="C8" s="83" t="s">
        <v>46</v>
      </c>
      <c r="D8" s="133" t="s">
        <v>31</v>
      </c>
      <c r="E8" s="53"/>
      <c r="F8" s="86"/>
      <c r="G8" s="86"/>
      <c r="H8" s="84"/>
      <c r="I8" s="85"/>
      <c r="J8" s="86"/>
      <c r="K8" s="86"/>
      <c r="L8" s="87"/>
      <c r="M8" s="51">
        <v>55000</v>
      </c>
      <c r="N8" s="51">
        <v>56000</v>
      </c>
      <c r="O8" s="88">
        <v>60000</v>
      </c>
      <c r="P8" s="51">
        <v>62000</v>
      </c>
      <c r="Q8" s="87">
        <v>65000</v>
      </c>
    </row>
    <row r="9" spans="2:17" ht="16" x14ac:dyDescent="0.2">
      <c r="B9" s="15"/>
      <c r="C9" s="16"/>
      <c r="D9" s="30" t="s">
        <v>60</v>
      </c>
      <c r="E9" s="24"/>
      <c r="F9" s="36"/>
      <c r="G9" s="36"/>
      <c r="H9" s="37"/>
      <c r="I9" s="38"/>
      <c r="J9" s="36"/>
      <c r="K9" s="36"/>
      <c r="L9" s="26"/>
      <c r="M9" s="25"/>
      <c r="N9" s="25"/>
      <c r="O9" s="45"/>
      <c r="P9" s="25"/>
      <c r="Q9" s="26"/>
    </row>
    <row r="10" spans="2:17" ht="16" x14ac:dyDescent="0.2">
      <c r="B10" s="15"/>
      <c r="C10" s="16"/>
      <c r="D10" s="30" t="s">
        <v>61</v>
      </c>
      <c r="E10" s="24"/>
      <c r="F10" s="36"/>
      <c r="G10" s="36"/>
      <c r="H10" s="37"/>
      <c r="I10" s="38"/>
      <c r="J10" s="36"/>
      <c r="K10" s="36"/>
      <c r="L10" s="26"/>
      <c r="M10" s="25"/>
      <c r="N10" s="25"/>
      <c r="O10" s="45"/>
      <c r="P10" s="25"/>
      <c r="Q10" s="26"/>
    </row>
    <row r="11" spans="2:17" s="89" customFormat="1" ht="16" x14ac:dyDescent="0.2">
      <c r="B11" s="82"/>
      <c r="C11" s="83" t="s">
        <v>47</v>
      </c>
      <c r="D11" s="133" t="s">
        <v>31</v>
      </c>
      <c r="E11" s="53"/>
      <c r="F11" s="86"/>
      <c r="G11" s="86"/>
      <c r="H11" s="84"/>
      <c r="I11" s="85"/>
      <c r="J11" s="86"/>
      <c r="K11" s="86"/>
      <c r="L11" s="87"/>
      <c r="M11" s="51"/>
      <c r="N11" s="51"/>
      <c r="O11" s="88"/>
      <c r="P11" s="51"/>
      <c r="Q11" s="87"/>
    </row>
    <row r="12" spans="2:17" s="89" customFormat="1" ht="16" x14ac:dyDescent="0.2">
      <c r="B12" s="82"/>
      <c r="C12" s="83"/>
      <c r="D12" s="30" t="s">
        <v>60</v>
      </c>
      <c r="E12" s="53"/>
      <c r="F12" s="86"/>
      <c r="G12" s="86"/>
      <c r="H12" s="84"/>
      <c r="I12" s="85"/>
      <c r="J12" s="86"/>
      <c r="K12" s="86"/>
      <c r="L12" s="87"/>
      <c r="M12" s="51"/>
      <c r="N12" s="51"/>
      <c r="O12" s="88"/>
      <c r="P12" s="51"/>
      <c r="Q12" s="87"/>
    </row>
    <row r="13" spans="2:17" ht="16" x14ac:dyDescent="0.2">
      <c r="B13" s="15"/>
      <c r="C13" s="16"/>
      <c r="D13" s="30" t="s">
        <v>61</v>
      </c>
      <c r="E13" s="24"/>
      <c r="F13" s="36"/>
      <c r="G13" s="36"/>
      <c r="H13" s="37"/>
      <c r="I13" s="38"/>
      <c r="J13" s="36"/>
      <c r="K13" s="36"/>
      <c r="L13" s="26"/>
      <c r="M13" s="25"/>
      <c r="N13" s="25"/>
      <c r="O13" s="45"/>
      <c r="P13" s="25"/>
      <c r="Q13" s="26"/>
    </row>
    <row r="14" spans="2:17" s="89" customFormat="1" ht="16" x14ac:dyDescent="0.2">
      <c r="B14" s="82"/>
      <c r="C14" s="83" t="s">
        <v>48</v>
      </c>
      <c r="D14" s="133" t="s">
        <v>31</v>
      </c>
      <c r="E14" s="53"/>
      <c r="F14" s="51"/>
      <c r="G14" s="51"/>
      <c r="H14" s="87"/>
      <c r="I14" s="53"/>
      <c r="J14" s="51"/>
      <c r="K14" s="51"/>
      <c r="L14" s="87"/>
      <c r="M14" s="51"/>
      <c r="N14" s="51"/>
      <c r="O14" s="88"/>
      <c r="P14" s="51"/>
      <c r="Q14" s="87"/>
    </row>
    <row r="15" spans="2:17" s="89" customFormat="1" ht="16" x14ac:dyDescent="0.2">
      <c r="B15" s="82"/>
      <c r="C15" s="83"/>
      <c r="D15" s="30" t="s">
        <v>60</v>
      </c>
      <c r="E15" s="53"/>
      <c r="F15" s="51"/>
      <c r="G15" s="51"/>
      <c r="H15" s="87"/>
      <c r="I15" s="53"/>
      <c r="J15" s="51"/>
      <c r="K15" s="51"/>
      <c r="L15" s="87"/>
      <c r="M15" s="51"/>
      <c r="N15" s="51"/>
      <c r="O15" s="88"/>
      <c r="P15" s="51"/>
      <c r="Q15" s="87"/>
    </row>
    <row r="16" spans="2:17" ht="16" x14ac:dyDescent="0.2">
      <c r="B16" s="15"/>
      <c r="C16" s="16"/>
      <c r="D16" s="30" t="s">
        <v>61</v>
      </c>
      <c r="E16" s="24"/>
      <c r="F16" s="25"/>
      <c r="G16" s="25"/>
      <c r="H16" s="26"/>
      <c r="I16" s="24"/>
      <c r="J16" s="25"/>
      <c r="K16" s="25"/>
      <c r="L16" s="26"/>
      <c r="M16" s="25"/>
      <c r="N16" s="25"/>
      <c r="O16" s="45"/>
      <c r="P16" s="25"/>
      <c r="Q16" s="26"/>
    </row>
    <row r="17" spans="2:17" s="89" customFormat="1" ht="16" x14ac:dyDescent="0.2">
      <c r="B17" s="82" t="s">
        <v>49</v>
      </c>
      <c r="C17" s="83" t="s">
        <v>46</v>
      </c>
      <c r="D17" s="133" t="s">
        <v>31</v>
      </c>
      <c r="E17" s="53"/>
      <c r="F17" s="51"/>
      <c r="G17" s="51"/>
      <c r="H17" s="87"/>
      <c r="I17" s="53"/>
      <c r="J17" s="51"/>
      <c r="K17" s="51"/>
      <c r="L17" s="87"/>
      <c r="M17" s="51"/>
      <c r="N17" s="51"/>
      <c r="O17" s="88"/>
      <c r="P17" s="51"/>
      <c r="Q17" s="87"/>
    </row>
    <row r="18" spans="2:17" ht="16" x14ac:dyDescent="0.2">
      <c r="B18" s="15"/>
      <c r="C18" s="16"/>
      <c r="D18" s="30" t="s">
        <v>60</v>
      </c>
      <c r="E18" s="24"/>
      <c r="F18" s="25"/>
      <c r="G18" s="25"/>
      <c r="H18" s="26"/>
      <c r="I18" s="24"/>
      <c r="J18" s="25"/>
      <c r="K18" s="25"/>
      <c r="L18" s="26"/>
      <c r="M18" s="25"/>
      <c r="N18" s="25"/>
      <c r="O18" s="45"/>
      <c r="P18" s="25"/>
      <c r="Q18" s="26"/>
    </row>
    <row r="19" spans="2:17" ht="16" x14ac:dyDescent="0.2">
      <c r="B19" s="15"/>
      <c r="C19" s="16"/>
      <c r="D19" s="30" t="s">
        <v>61</v>
      </c>
      <c r="E19" s="24"/>
      <c r="F19" s="25"/>
      <c r="G19" s="25"/>
      <c r="H19" s="26"/>
      <c r="I19" s="24"/>
      <c r="J19" s="25"/>
      <c r="K19" s="25"/>
      <c r="L19" s="26"/>
      <c r="M19" s="25"/>
      <c r="N19" s="25"/>
      <c r="O19" s="45"/>
      <c r="P19" s="25"/>
      <c r="Q19" s="26"/>
    </row>
    <row r="20" spans="2:17" s="89" customFormat="1" ht="16" x14ac:dyDescent="0.2">
      <c r="B20" s="82"/>
      <c r="C20" s="83" t="s">
        <v>47</v>
      </c>
      <c r="D20" s="133" t="s">
        <v>31</v>
      </c>
      <c r="E20" s="53"/>
      <c r="F20" s="51"/>
      <c r="G20" s="51"/>
      <c r="H20" s="87"/>
      <c r="I20" s="53"/>
      <c r="J20" s="51"/>
      <c r="K20" s="51"/>
      <c r="L20" s="87"/>
      <c r="M20" s="51"/>
      <c r="N20" s="51"/>
      <c r="O20" s="88"/>
      <c r="P20" s="51"/>
      <c r="Q20" s="87"/>
    </row>
    <row r="21" spans="2:17" ht="16" x14ac:dyDescent="0.2">
      <c r="B21" s="15"/>
      <c r="C21" s="16"/>
      <c r="D21" s="30" t="s">
        <v>60</v>
      </c>
      <c r="E21" s="24"/>
      <c r="F21" s="25"/>
      <c r="G21" s="25"/>
      <c r="H21" s="26"/>
      <c r="I21" s="24"/>
      <c r="J21" s="25"/>
      <c r="K21" s="25"/>
      <c r="L21" s="26"/>
      <c r="M21" s="25"/>
      <c r="N21" s="25"/>
      <c r="O21" s="45"/>
      <c r="P21" s="25"/>
      <c r="Q21" s="26"/>
    </row>
    <row r="22" spans="2:17" ht="16" x14ac:dyDescent="0.2">
      <c r="B22" s="15"/>
      <c r="C22" s="16"/>
      <c r="D22" s="30" t="s">
        <v>61</v>
      </c>
      <c r="E22" s="24"/>
      <c r="F22" s="25"/>
      <c r="G22" s="25"/>
      <c r="H22" s="26"/>
      <c r="I22" s="24"/>
      <c r="J22" s="25"/>
      <c r="K22" s="25"/>
      <c r="L22" s="26"/>
      <c r="M22" s="25"/>
      <c r="N22" s="25"/>
      <c r="O22" s="45"/>
      <c r="P22" s="25"/>
      <c r="Q22" s="26"/>
    </row>
    <row r="23" spans="2:17" s="89" customFormat="1" ht="16" x14ac:dyDescent="0.2">
      <c r="B23" s="82"/>
      <c r="C23" s="83" t="s">
        <v>48</v>
      </c>
      <c r="D23" s="133" t="s">
        <v>31</v>
      </c>
      <c r="E23" s="53"/>
      <c r="F23" s="51"/>
      <c r="G23" s="51"/>
      <c r="H23" s="87"/>
      <c r="I23" s="53"/>
      <c r="J23" s="51"/>
      <c r="K23" s="51"/>
      <c r="L23" s="87"/>
      <c r="M23" s="51"/>
      <c r="N23" s="51"/>
      <c r="O23" s="88"/>
      <c r="P23" s="51"/>
      <c r="Q23" s="87"/>
    </row>
    <row r="24" spans="2:17" ht="16" x14ac:dyDescent="0.2">
      <c r="B24" s="15"/>
      <c r="C24" s="16"/>
      <c r="D24" s="30" t="s">
        <v>60</v>
      </c>
      <c r="E24" s="24"/>
      <c r="F24" s="25"/>
      <c r="G24" s="25"/>
      <c r="H24" s="26"/>
      <c r="I24" s="24"/>
      <c r="J24" s="25"/>
      <c r="K24" s="25"/>
      <c r="L24" s="26"/>
      <c r="M24" s="25"/>
      <c r="N24" s="25"/>
      <c r="O24" s="45"/>
      <c r="P24" s="25"/>
      <c r="Q24" s="26"/>
    </row>
    <row r="25" spans="2:17" ht="16" x14ac:dyDescent="0.2">
      <c r="B25" s="15"/>
      <c r="C25" s="16"/>
      <c r="D25" s="30" t="s">
        <v>61</v>
      </c>
      <c r="E25" s="24"/>
      <c r="F25" s="25"/>
      <c r="G25" s="25"/>
      <c r="H25" s="26"/>
      <c r="I25" s="24"/>
      <c r="J25" s="25"/>
      <c r="K25" s="25"/>
      <c r="L25" s="26"/>
      <c r="M25" s="25"/>
      <c r="N25" s="25"/>
      <c r="O25" s="45"/>
      <c r="P25" s="25"/>
      <c r="Q25" s="26"/>
    </row>
    <row r="26" spans="2:17" s="89" customFormat="1" ht="16" x14ac:dyDescent="0.2">
      <c r="B26" s="82" t="s">
        <v>50</v>
      </c>
      <c r="C26" s="83" t="s">
        <v>46</v>
      </c>
      <c r="D26" s="133" t="s">
        <v>31</v>
      </c>
      <c r="E26" s="53"/>
      <c r="F26" s="51"/>
      <c r="G26" s="51"/>
      <c r="H26" s="87"/>
      <c r="I26" s="53"/>
      <c r="J26" s="51"/>
      <c r="K26" s="51"/>
      <c r="L26" s="87"/>
      <c r="M26" s="51"/>
      <c r="N26" s="51"/>
      <c r="O26" s="88"/>
      <c r="P26" s="51"/>
      <c r="Q26" s="87"/>
    </row>
    <row r="27" spans="2:17" ht="16" x14ac:dyDescent="0.2">
      <c r="B27" s="15"/>
      <c r="C27" s="16"/>
      <c r="D27" s="30" t="s">
        <v>60</v>
      </c>
      <c r="E27" s="24"/>
      <c r="F27" s="25"/>
      <c r="G27" s="25"/>
      <c r="H27" s="26"/>
      <c r="I27" s="24"/>
      <c r="J27" s="25"/>
      <c r="K27" s="25"/>
      <c r="L27" s="26"/>
      <c r="M27" s="25"/>
      <c r="N27" s="25"/>
      <c r="O27" s="45"/>
      <c r="P27" s="25"/>
      <c r="Q27" s="26"/>
    </row>
    <row r="28" spans="2:17" ht="16" x14ac:dyDescent="0.2">
      <c r="B28" s="15"/>
      <c r="C28" s="16"/>
      <c r="D28" s="30" t="s">
        <v>61</v>
      </c>
      <c r="E28" s="24"/>
      <c r="F28" s="25"/>
      <c r="G28" s="25"/>
      <c r="H28" s="26"/>
      <c r="I28" s="24"/>
      <c r="J28" s="25"/>
      <c r="K28" s="25"/>
      <c r="L28" s="26"/>
      <c r="M28" s="25"/>
      <c r="N28" s="25"/>
      <c r="O28" s="45"/>
      <c r="P28" s="25"/>
      <c r="Q28" s="26"/>
    </row>
    <row r="29" spans="2:17" s="89" customFormat="1" ht="16" x14ac:dyDescent="0.2">
      <c r="B29" s="82"/>
      <c r="C29" s="83" t="s">
        <v>47</v>
      </c>
      <c r="D29" s="133" t="s">
        <v>31</v>
      </c>
      <c r="E29" s="53"/>
      <c r="F29" s="51"/>
      <c r="G29" s="51"/>
      <c r="H29" s="87"/>
      <c r="I29" s="53"/>
      <c r="J29" s="51"/>
      <c r="K29" s="51"/>
      <c r="L29" s="87"/>
      <c r="M29" s="51"/>
      <c r="N29" s="51"/>
      <c r="O29" s="88"/>
      <c r="P29" s="51"/>
      <c r="Q29" s="87"/>
    </row>
    <row r="30" spans="2:17" ht="16" x14ac:dyDescent="0.2">
      <c r="B30" s="15"/>
      <c r="C30" s="16"/>
      <c r="D30" s="30" t="s">
        <v>60</v>
      </c>
      <c r="E30" s="24"/>
      <c r="F30" s="25"/>
      <c r="G30" s="25"/>
      <c r="H30" s="26"/>
      <c r="I30" s="24"/>
      <c r="J30" s="25"/>
      <c r="K30" s="25"/>
      <c r="L30" s="26"/>
      <c r="M30" s="25"/>
      <c r="N30" s="25"/>
      <c r="O30" s="45"/>
      <c r="P30" s="25"/>
      <c r="Q30" s="26"/>
    </row>
    <row r="31" spans="2:17" ht="16" x14ac:dyDescent="0.2">
      <c r="B31" s="15"/>
      <c r="C31" s="16"/>
      <c r="D31" s="30" t="s">
        <v>61</v>
      </c>
      <c r="E31" s="24"/>
      <c r="F31" s="25"/>
      <c r="G31" s="25"/>
      <c r="H31" s="26"/>
      <c r="I31" s="24"/>
      <c r="J31" s="25"/>
      <c r="K31" s="25"/>
      <c r="L31" s="26"/>
      <c r="M31" s="25"/>
      <c r="N31" s="25"/>
      <c r="O31" s="45"/>
      <c r="P31" s="25"/>
      <c r="Q31" s="26"/>
    </row>
    <row r="32" spans="2:17" s="89" customFormat="1" ht="16" x14ac:dyDescent="0.2">
      <c r="B32" s="82"/>
      <c r="C32" s="83" t="s">
        <v>48</v>
      </c>
      <c r="D32" s="133" t="s">
        <v>31</v>
      </c>
      <c r="E32" s="53"/>
      <c r="F32" s="51"/>
      <c r="G32" s="51"/>
      <c r="H32" s="87"/>
      <c r="I32" s="53"/>
      <c r="J32" s="51"/>
      <c r="K32" s="51"/>
      <c r="L32" s="87"/>
      <c r="M32" s="51"/>
      <c r="N32" s="51"/>
      <c r="O32" s="88"/>
      <c r="P32" s="51"/>
      <c r="Q32" s="87"/>
    </row>
    <row r="33" spans="2:17" ht="16" x14ac:dyDescent="0.2">
      <c r="B33" s="15"/>
      <c r="C33" s="16"/>
      <c r="D33" s="30" t="s">
        <v>60</v>
      </c>
      <c r="E33" s="24"/>
      <c r="F33" s="25"/>
      <c r="G33" s="25"/>
      <c r="H33" s="26"/>
      <c r="I33" s="24"/>
      <c r="J33" s="25"/>
      <c r="K33" s="25"/>
      <c r="L33" s="26"/>
      <c r="M33" s="25"/>
      <c r="N33" s="25"/>
      <c r="O33" s="45"/>
      <c r="P33" s="25"/>
      <c r="Q33" s="26"/>
    </row>
    <row r="34" spans="2:17" ht="16" x14ac:dyDescent="0.2">
      <c r="B34" s="15"/>
      <c r="C34" s="16"/>
      <c r="D34" s="30" t="s">
        <v>61</v>
      </c>
      <c r="E34" s="24"/>
      <c r="F34" s="25"/>
      <c r="G34" s="25"/>
      <c r="H34" s="26"/>
      <c r="I34" s="24"/>
      <c r="J34" s="25"/>
      <c r="K34" s="25"/>
      <c r="L34" s="26"/>
      <c r="M34" s="25"/>
      <c r="N34" s="25"/>
      <c r="O34" s="45"/>
      <c r="P34" s="25"/>
      <c r="Q34" s="26"/>
    </row>
    <row r="35" spans="2:17" ht="16" x14ac:dyDescent="0.2">
      <c r="B35" s="82" t="s">
        <v>51</v>
      </c>
      <c r="C35" s="132" t="s">
        <v>46</v>
      </c>
      <c r="D35" s="133" t="s">
        <v>31</v>
      </c>
      <c r="E35" s="128"/>
      <c r="F35" s="129"/>
      <c r="G35" s="129"/>
      <c r="H35" s="130"/>
      <c r="I35" s="128"/>
      <c r="J35" s="129"/>
      <c r="K35" s="129"/>
      <c r="L35" s="130"/>
      <c r="M35" s="129"/>
      <c r="N35" s="129"/>
      <c r="O35" s="131"/>
      <c r="P35" s="129"/>
      <c r="Q35" s="130"/>
    </row>
    <row r="36" spans="2:17" ht="16" x14ac:dyDescent="0.2">
      <c r="B36" s="15"/>
      <c r="C36" s="127"/>
      <c r="D36" s="30" t="s">
        <v>60</v>
      </c>
      <c r="E36" s="128"/>
      <c r="F36" s="129"/>
      <c r="G36" s="129"/>
      <c r="H36" s="130"/>
      <c r="I36" s="128"/>
      <c r="J36" s="129"/>
      <c r="K36" s="129"/>
      <c r="L36" s="130"/>
      <c r="M36" s="129"/>
      <c r="N36" s="129"/>
      <c r="O36" s="131"/>
      <c r="P36" s="129"/>
      <c r="Q36" s="130"/>
    </row>
    <row r="37" spans="2:17" ht="16" x14ac:dyDescent="0.2">
      <c r="B37" s="15"/>
      <c r="C37" s="127"/>
      <c r="D37" s="30" t="s">
        <v>61</v>
      </c>
      <c r="E37" s="128"/>
      <c r="F37" s="129"/>
      <c r="G37" s="129"/>
      <c r="H37" s="130"/>
      <c r="I37" s="128"/>
      <c r="J37" s="129"/>
      <c r="K37" s="129"/>
      <c r="L37" s="130"/>
      <c r="M37" s="129"/>
      <c r="N37" s="129"/>
      <c r="O37" s="131"/>
      <c r="P37" s="129"/>
      <c r="Q37" s="130"/>
    </row>
    <row r="38" spans="2:17" x14ac:dyDescent="0.2">
      <c r="B38" s="15"/>
      <c r="C38" s="127"/>
      <c r="D38" s="30"/>
      <c r="E38" s="128"/>
      <c r="F38" s="129"/>
      <c r="G38" s="129"/>
      <c r="H38" s="130"/>
      <c r="I38" s="128"/>
      <c r="J38" s="129"/>
      <c r="K38" s="129"/>
      <c r="L38" s="130"/>
      <c r="M38" s="129"/>
      <c r="N38" s="129"/>
      <c r="O38" s="131"/>
      <c r="P38" s="129"/>
      <c r="Q38" s="130"/>
    </row>
    <row r="39" spans="2:17" ht="16" x14ac:dyDescent="0.2">
      <c r="B39" s="82" t="s">
        <v>142</v>
      </c>
      <c r="C39" s="132"/>
      <c r="D39" s="30" t="s">
        <v>60</v>
      </c>
      <c r="E39" s="128">
        <f>E9+E12+E15+E18+E21+E24+E27+E30+E33+E36</f>
        <v>0</v>
      </c>
      <c r="F39" s="129">
        <f t="shared" ref="F39:G39" si="0">F9+F12+F15+F18+F21+F24+F27+F30+F33+F36</f>
        <v>0</v>
      </c>
      <c r="G39" s="129">
        <f t="shared" si="0"/>
        <v>0</v>
      </c>
      <c r="H39" s="130"/>
      <c r="I39" s="128">
        <f t="shared" ref="I39:K39" si="1">I9+I12+I15+I18+I21+I24+I27+I30+I33+I36</f>
        <v>0</v>
      </c>
      <c r="J39" s="129">
        <f t="shared" si="1"/>
        <v>0</v>
      </c>
      <c r="K39" s="129">
        <f t="shared" si="1"/>
        <v>0</v>
      </c>
      <c r="L39" s="130"/>
      <c r="M39" s="129">
        <f t="shared" ref="M39:Q39" si="2">M9+M12+M15+M18+M21+M24+M27+M30+M33+M36</f>
        <v>0</v>
      </c>
      <c r="N39" s="129">
        <f t="shared" si="2"/>
        <v>0</v>
      </c>
      <c r="O39" s="131">
        <f t="shared" si="2"/>
        <v>0</v>
      </c>
      <c r="P39" s="129">
        <f t="shared" si="2"/>
        <v>0</v>
      </c>
      <c r="Q39" s="130">
        <f t="shared" si="2"/>
        <v>0</v>
      </c>
    </row>
    <row r="40" spans="2:17" ht="16" x14ac:dyDescent="0.2">
      <c r="B40" s="126"/>
      <c r="C40" s="127"/>
      <c r="D40" s="30" t="s">
        <v>61</v>
      </c>
      <c r="E40" s="128">
        <f>E10+E13+E16+E19+E22+E25+E28+E31+E34+E37</f>
        <v>0</v>
      </c>
      <c r="F40" s="129">
        <f t="shared" ref="F40:G40" si="3">F10+F13+F16+F19+F22+F25+F28+F31+F34+F37</f>
        <v>0</v>
      </c>
      <c r="G40" s="129">
        <f t="shared" si="3"/>
        <v>0</v>
      </c>
      <c r="H40" s="130"/>
      <c r="I40" s="128">
        <f t="shared" ref="I40:K40" si="4">I10+I13+I16+I19+I22+I25+I28+I31+I34+I37</f>
        <v>0</v>
      </c>
      <c r="J40" s="129">
        <f t="shared" si="4"/>
        <v>0</v>
      </c>
      <c r="K40" s="129">
        <f t="shared" si="4"/>
        <v>0</v>
      </c>
      <c r="L40" s="130"/>
      <c r="M40" s="129">
        <f t="shared" ref="M40:Q40" si="5">M10+M13+M16+M19+M22+M25+M28+M31+M34+M37</f>
        <v>0</v>
      </c>
      <c r="N40" s="129">
        <f t="shared" si="5"/>
        <v>0</v>
      </c>
      <c r="O40" s="131">
        <f t="shared" si="5"/>
        <v>0</v>
      </c>
      <c r="P40" s="129">
        <f t="shared" si="5"/>
        <v>0</v>
      </c>
      <c r="Q40" s="130">
        <f t="shared" si="5"/>
        <v>0</v>
      </c>
    </row>
    <row r="41" spans="2:17" s="89" customFormat="1" ht="17" thickBot="1" x14ac:dyDescent="0.25">
      <c r="B41" s="160"/>
      <c r="C41" s="161"/>
      <c r="D41" s="162" t="s">
        <v>31</v>
      </c>
      <c r="E41" s="163">
        <f>E8+E11+E14+E17+E20+E23+E26+E29+E32+E35</f>
        <v>0</v>
      </c>
      <c r="F41" s="164">
        <f t="shared" ref="F41:G41" si="6">F8+F11+F14+F17+F20+F23+F26+F29+F32+F35</f>
        <v>0</v>
      </c>
      <c r="G41" s="164">
        <f t="shared" si="6"/>
        <v>0</v>
      </c>
      <c r="H41" s="165"/>
      <c r="I41" s="163">
        <f t="shared" ref="I41:K41" si="7">I8+I11+I14+I17+I20+I23+I26+I29+I32+I35</f>
        <v>0</v>
      </c>
      <c r="J41" s="164">
        <f t="shared" si="7"/>
        <v>0</v>
      </c>
      <c r="K41" s="164">
        <f t="shared" si="7"/>
        <v>0</v>
      </c>
      <c r="L41" s="165"/>
      <c r="M41" s="164">
        <f t="shared" ref="M41:Q41" si="8">M8+M11+M14+M17+M20+M23+M26+M29+M32+M35</f>
        <v>55000</v>
      </c>
      <c r="N41" s="164">
        <f t="shared" si="8"/>
        <v>56000</v>
      </c>
      <c r="O41" s="164">
        <f t="shared" si="8"/>
        <v>60000</v>
      </c>
      <c r="P41" s="164">
        <f t="shared" si="8"/>
        <v>62000</v>
      </c>
      <c r="Q41" s="165">
        <f t="shared" si="8"/>
        <v>65000</v>
      </c>
    </row>
    <row r="44" spans="2:17" x14ac:dyDescent="0.2">
      <c r="B44" t="s">
        <v>71</v>
      </c>
    </row>
    <row r="46" spans="2:17" x14ac:dyDescent="0.2">
      <c r="B46" s="32" t="s">
        <v>76</v>
      </c>
      <c r="C46" s="5"/>
      <c r="D46" s="34"/>
      <c r="E46" s="34"/>
    </row>
    <row r="47" spans="2:17" x14ac:dyDescent="0.2">
      <c r="B47" s="31"/>
      <c r="C47" s="34"/>
      <c r="D47" s="34"/>
      <c r="E47" s="34"/>
    </row>
    <row r="48" spans="2:17" ht="16" thickBot="1" x14ac:dyDescent="0.25">
      <c r="E48" t="s">
        <v>59</v>
      </c>
      <c r="I48" t="s">
        <v>87</v>
      </c>
      <c r="M48" t="s">
        <v>88</v>
      </c>
    </row>
    <row r="49" spans="2:17" ht="49" thickBot="1" x14ac:dyDescent="0.25">
      <c r="B49" s="92" t="s">
        <v>42</v>
      </c>
      <c r="C49" s="91" t="s">
        <v>9</v>
      </c>
      <c r="D49" s="91" t="s">
        <v>90</v>
      </c>
      <c r="E49" s="12" t="s">
        <v>6</v>
      </c>
      <c r="F49" s="13" t="s">
        <v>70</v>
      </c>
      <c r="G49" s="13" t="s">
        <v>57</v>
      </c>
      <c r="H49" s="14" t="s">
        <v>58</v>
      </c>
      <c r="I49" s="12" t="s">
        <v>6</v>
      </c>
      <c r="J49" s="13" t="s">
        <v>70</v>
      </c>
      <c r="K49" s="13" t="s">
        <v>57</v>
      </c>
      <c r="L49" s="14" t="s">
        <v>58</v>
      </c>
      <c r="M49" s="13" t="s">
        <v>52</v>
      </c>
      <c r="N49" s="13" t="s">
        <v>53</v>
      </c>
      <c r="O49" s="47" t="s">
        <v>54</v>
      </c>
      <c r="P49" s="13" t="s">
        <v>55</v>
      </c>
      <c r="Q49" s="14" t="s">
        <v>56</v>
      </c>
    </row>
    <row r="50" spans="2:17" x14ac:dyDescent="0.2">
      <c r="B50" s="2"/>
      <c r="C50" s="20"/>
      <c r="D50" s="20"/>
      <c r="E50" s="38"/>
      <c r="F50" s="22"/>
      <c r="G50" s="22"/>
      <c r="H50" s="37"/>
      <c r="I50" s="38"/>
      <c r="J50" s="36"/>
      <c r="K50" s="36"/>
      <c r="L50" s="37"/>
      <c r="M50" s="22"/>
      <c r="N50" s="22"/>
      <c r="O50" s="44"/>
      <c r="P50" s="22"/>
      <c r="Q50" s="23"/>
    </row>
    <row r="51" spans="2:17" s="89" customFormat="1" ht="16" x14ac:dyDescent="0.2">
      <c r="B51" s="82" t="s">
        <v>77</v>
      </c>
      <c r="C51" s="83" t="s">
        <v>85</v>
      </c>
      <c r="D51" s="83" t="s">
        <v>31</v>
      </c>
      <c r="E51" s="53">
        <f>'Sector Reporting'!AH23</f>
        <v>10000</v>
      </c>
      <c r="F51" s="51">
        <f>'Sector Reporting'!AI23</f>
        <v>10000</v>
      </c>
      <c r="G51" s="51">
        <f>'Sector Reporting'!AJ23</f>
        <v>8000</v>
      </c>
      <c r="H51" s="84"/>
      <c r="I51" s="85">
        <f>'Sector Reporting'!BN23</f>
        <v>17000</v>
      </c>
      <c r="J51" s="86">
        <f>'Sector Reporting'!BO23</f>
        <v>10000</v>
      </c>
      <c r="K51" s="86">
        <f>'Sector Reporting'!BP23</f>
        <v>8000</v>
      </c>
      <c r="L51" s="87"/>
      <c r="M51" s="51">
        <v>55000</v>
      </c>
      <c r="N51" s="51">
        <v>56000</v>
      </c>
      <c r="O51" s="88">
        <v>60000</v>
      </c>
      <c r="P51" s="51">
        <v>62000</v>
      </c>
      <c r="Q51" s="87">
        <v>65000</v>
      </c>
    </row>
    <row r="52" spans="2:17" ht="16" x14ac:dyDescent="0.2">
      <c r="B52" s="15"/>
      <c r="C52" s="16"/>
      <c r="D52" s="16" t="s">
        <v>60</v>
      </c>
      <c r="E52" s="61">
        <f>'Sector Reporting'!AH21</f>
        <v>8000</v>
      </c>
      <c r="F52" s="90">
        <f>'Sector Reporting'!AI21</f>
        <v>8000</v>
      </c>
      <c r="G52" s="90">
        <f>'Sector Reporting'!AJ21</f>
        <v>7500</v>
      </c>
      <c r="H52" s="37"/>
      <c r="I52" s="38">
        <f>'Sector Reporting'!BN21</f>
        <v>13000</v>
      </c>
      <c r="J52" s="36">
        <f>'Sector Reporting'!BO21</f>
        <v>8000</v>
      </c>
      <c r="K52" s="36">
        <f>'Sector Reporting'!BP21</f>
        <v>7500</v>
      </c>
      <c r="L52" s="26"/>
      <c r="M52" s="25"/>
      <c r="N52" s="25"/>
      <c r="O52" s="45"/>
      <c r="P52" s="25"/>
      <c r="Q52" s="26"/>
    </row>
    <row r="53" spans="2:17" ht="16" x14ac:dyDescent="0.2">
      <c r="B53" s="15"/>
      <c r="C53" s="16"/>
      <c r="D53" s="16" t="s">
        <v>61</v>
      </c>
      <c r="E53" s="61">
        <f>'Sector Reporting'!AH22</f>
        <v>2000</v>
      </c>
      <c r="F53" s="90">
        <f>'Sector Reporting'!AI22</f>
        <v>2000</v>
      </c>
      <c r="G53" s="90">
        <f>'Sector Reporting'!AJ22</f>
        <v>500</v>
      </c>
      <c r="H53" s="37"/>
      <c r="I53" s="38">
        <f>'Sector Reporting'!BN22</f>
        <v>4000</v>
      </c>
      <c r="J53" s="36">
        <f>'Sector Reporting'!BO22</f>
        <v>2000</v>
      </c>
      <c r="K53" s="36">
        <f>'Sector Reporting'!BP22</f>
        <v>500</v>
      </c>
      <c r="L53" s="26"/>
      <c r="M53" s="25"/>
      <c r="N53" s="25"/>
      <c r="O53" s="45"/>
      <c r="P53" s="25"/>
      <c r="Q53" s="26"/>
    </row>
    <row r="54" spans="2:17" ht="16" x14ac:dyDescent="0.2">
      <c r="B54" s="15"/>
      <c r="C54" s="83" t="s">
        <v>89</v>
      </c>
      <c r="D54" s="83" t="s">
        <v>31</v>
      </c>
      <c r="E54" s="24"/>
      <c r="F54" s="36"/>
      <c r="G54" s="36" t="s">
        <v>86</v>
      </c>
      <c r="H54" s="37"/>
      <c r="I54" s="38"/>
      <c r="J54" s="36"/>
      <c r="K54" s="36"/>
      <c r="L54" s="26"/>
      <c r="M54" s="25"/>
      <c r="N54" s="25"/>
      <c r="O54" s="45"/>
      <c r="P54" s="25"/>
      <c r="Q54" s="26"/>
    </row>
    <row r="55" spans="2:17" ht="16" x14ac:dyDescent="0.2">
      <c r="B55" s="15"/>
      <c r="C55" s="16"/>
      <c r="D55" s="16" t="s">
        <v>60</v>
      </c>
      <c r="E55" s="24"/>
      <c r="F55" s="36"/>
      <c r="G55" s="36"/>
      <c r="H55" s="37"/>
      <c r="I55" s="38"/>
      <c r="J55" s="36"/>
      <c r="K55" s="36"/>
      <c r="L55" s="26"/>
      <c r="M55" s="25"/>
      <c r="N55" s="25"/>
      <c r="O55" s="45"/>
      <c r="P55" s="25"/>
      <c r="Q55" s="26"/>
    </row>
    <row r="56" spans="2:17" ht="16" x14ac:dyDescent="0.2">
      <c r="B56" s="15"/>
      <c r="C56" s="16"/>
      <c r="D56" s="16" t="s">
        <v>61</v>
      </c>
      <c r="E56" s="24"/>
      <c r="F56" s="36"/>
      <c r="G56" s="36"/>
      <c r="H56" s="37"/>
      <c r="I56" s="38"/>
      <c r="J56" s="36"/>
      <c r="K56" s="36"/>
      <c r="L56" s="26"/>
      <c r="M56" s="25"/>
      <c r="N56" s="25"/>
      <c r="O56" s="45"/>
      <c r="P56" s="25"/>
      <c r="Q56" s="26"/>
    </row>
    <row r="57" spans="2:17" ht="16" x14ac:dyDescent="0.2">
      <c r="B57" s="15"/>
      <c r="C57" s="16" t="s">
        <v>48</v>
      </c>
      <c r="D57" s="83" t="s">
        <v>31</v>
      </c>
      <c r="E57" s="24"/>
      <c r="F57" s="36"/>
      <c r="G57" s="36"/>
      <c r="H57" s="37"/>
      <c r="I57" s="38"/>
      <c r="J57" s="36"/>
      <c r="K57" s="36"/>
      <c r="L57" s="26"/>
      <c r="M57" s="25"/>
      <c r="N57" s="25"/>
      <c r="O57" s="45"/>
      <c r="P57" s="25"/>
      <c r="Q57" s="26"/>
    </row>
    <row r="58" spans="2:17" ht="16" x14ac:dyDescent="0.2">
      <c r="B58" s="15"/>
      <c r="C58" s="16"/>
      <c r="D58" s="16" t="s">
        <v>60</v>
      </c>
      <c r="E58" s="24"/>
      <c r="F58" s="36"/>
      <c r="G58" s="36"/>
      <c r="H58" s="37"/>
      <c r="I58" s="38"/>
      <c r="J58" s="36"/>
      <c r="K58" s="36"/>
      <c r="L58" s="26"/>
      <c r="M58" s="25"/>
      <c r="N58" s="25"/>
      <c r="O58" s="45"/>
      <c r="P58" s="25"/>
      <c r="Q58" s="26"/>
    </row>
    <row r="59" spans="2:17" ht="16" x14ac:dyDescent="0.2">
      <c r="B59" s="15"/>
      <c r="C59" s="16"/>
      <c r="D59" s="16" t="s">
        <v>61</v>
      </c>
      <c r="E59" s="24"/>
      <c r="F59" s="36"/>
      <c r="G59" s="36"/>
      <c r="H59" s="37"/>
      <c r="I59" s="38"/>
      <c r="J59" s="36"/>
      <c r="K59" s="36"/>
      <c r="L59" s="26"/>
      <c r="M59" s="25"/>
      <c r="N59" s="25"/>
      <c r="O59" s="45"/>
      <c r="P59" s="25"/>
      <c r="Q59" s="26"/>
    </row>
    <row r="60" spans="2:17" ht="16" x14ac:dyDescent="0.2">
      <c r="B60" s="15"/>
      <c r="C60" s="16" t="s">
        <v>78</v>
      </c>
      <c r="D60" s="16" t="s">
        <v>61</v>
      </c>
      <c r="E60" s="24"/>
      <c r="F60" s="36"/>
      <c r="G60" s="36"/>
      <c r="H60" s="37"/>
      <c r="I60" s="38"/>
      <c r="J60" s="36"/>
      <c r="K60" s="36"/>
      <c r="L60" s="26"/>
      <c r="M60" s="25"/>
      <c r="N60" s="25"/>
      <c r="O60" s="45"/>
      <c r="P60" s="25"/>
      <c r="Q60" s="26"/>
    </row>
    <row r="61" spans="2:17" ht="16" x14ac:dyDescent="0.2">
      <c r="B61" s="15"/>
      <c r="C61" s="16" t="s">
        <v>79</v>
      </c>
      <c r="D61" s="16"/>
      <c r="E61" s="24"/>
      <c r="F61" s="36"/>
      <c r="G61" s="36"/>
      <c r="H61" s="37"/>
      <c r="I61" s="38"/>
      <c r="J61" s="36"/>
      <c r="K61" s="36"/>
      <c r="L61" s="26"/>
      <c r="M61" s="25"/>
      <c r="N61" s="25"/>
      <c r="O61" s="45"/>
      <c r="P61" s="25"/>
      <c r="Q61" s="26"/>
    </row>
    <row r="62" spans="2:17" ht="16" x14ac:dyDescent="0.2">
      <c r="B62" s="15"/>
      <c r="C62" s="16" t="s">
        <v>80</v>
      </c>
      <c r="D62" s="16"/>
      <c r="E62" s="24"/>
      <c r="F62" s="25"/>
      <c r="G62" s="25"/>
      <c r="H62" s="26"/>
      <c r="I62" s="24"/>
      <c r="J62" s="25"/>
      <c r="K62" s="25"/>
      <c r="L62" s="26"/>
      <c r="M62" s="25"/>
      <c r="N62" s="25"/>
      <c r="O62" s="45"/>
      <c r="P62" s="25"/>
      <c r="Q62" s="26"/>
    </row>
    <row r="63" spans="2:17" ht="16" x14ac:dyDescent="0.2">
      <c r="B63" s="15"/>
      <c r="C63" s="16" t="s">
        <v>81</v>
      </c>
      <c r="D63" s="16"/>
      <c r="E63" s="24"/>
      <c r="F63" s="25"/>
      <c r="G63" s="25"/>
      <c r="H63" s="26"/>
      <c r="I63" s="24"/>
      <c r="J63" s="25"/>
      <c r="K63" s="25"/>
      <c r="L63" s="26"/>
      <c r="M63" s="25"/>
      <c r="N63" s="25"/>
      <c r="O63" s="45"/>
      <c r="P63" s="25"/>
      <c r="Q63" s="26"/>
    </row>
    <row r="64" spans="2:17" ht="16" x14ac:dyDescent="0.2">
      <c r="B64" s="15"/>
      <c r="C64" s="16" t="s">
        <v>82</v>
      </c>
      <c r="D64" s="16"/>
      <c r="E64" s="24"/>
      <c r="F64" s="25"/>
      <c r="G64" s="25"/>
      <c r="H64" s="26"/>
      <c r="I64" s="24"/>
      <c r="J64" s="25"/>
      <c r="K64" s="25"/>
      <c r="L64" s="26"/>
      <c r="M64" s="25"/>
      <c r="N64" s="25"/>
      <c r="O64" s="45"/>
      <c r="P64" s="25"/>
      <c r="Q64" s="26"/>
    </row>
    <row r="65" spans="2:17" ht="16" x14ac:dyDescent="0.2">
      <c r="B65" s="15"/>
      <c r="C65" s="16" t="s">
        <v>83</v>
      </c>
      <c r="D65" s="16"/>
      <c r="E65" s="24"/>
      <c r="F65" s="25"/>
      <c r="G65" s="25"/>
      <c r="H65" s="26"/>
      <c r="I65" s="24"/>
      <c r="J65" s="25"/>
      <c r="K65" s="25"/>
      <c r="L65" s="26"/>
      <c r="M65" s="25"/>
      <c r="N65" s="25"/>
      <c r="O65" s="45"/>
      <c r="P65" s="25"/>
      <c r="Q65" s="26"/>
    </row>
    <row r="66" spans="2:17" ht="16" x14ac:dyDescent="0.2">
      <c r="B66" s="15"/>
      <c r="C66" s="16" t="s">
        <v>84</v>
      </c>
      <c r="D66" s="16"/>
      <c r="E66" s="24"/>
      <c r="F66" s="25"/>
      <c r="G66" s="25"/>
      <c r="H66" s="26"/>
      <c r="I66" s="24"/>
      <c r="J66" s="25"/>
      <c r="K66" s="25"/>
      <c r="L66" s="26"/>
      <c r="M66" s="25"/>
      <c r="N66" s="25"/>
      <c r="O66" s="45"/>
      <c r="P66" s="25"/>
      <c r="Q66" s="26"/>
    </row>
    <row r="67" spans="2:17" x14ac:dyDescent="0.2">
      <c r="B67" s="15"/>
      <c r="C67" s="16"/>
      <c r="D67" s="16"/>
      <c r="E67" s="24"/>
      <c r="F67" s="25"/>
      <c r="G67" s="25"/>
      <c r="H67" s="26"/>
      <c r="I67" s="24"/>
      <c r="J67" s="25"/>
      <c r="K67" s="25"/>
      <c r="L67" s="26"/>
      <c r="M67" s="25"/>
      <c r="N67" s="25"/>
      <c r="O67" s="45"/>
      <c r="P67" s="25"/>
      <c r="Q67" s="26"/>
    </row>
    <row r="68" spans="2:17" ht="16" x14ac:dyDescent="0.2">
      <c r="B68" s="15" t="s">
        <v>51</v>
      </c>
      <c r="C68" s="16"/>
      <c r="D68" s="16"/>
      <c r="E68" s="24"/>
      <c r="F68" s="25"/>
      <c r="G68" s="25"/>
      <c r="H68" s="26"/>
      <c r="I68" s="24"/>
      <c r="J68" s="25"/>
      <c r="K68" s="25"/>
      <c r="L68" s="26"/>
      <c r="M68" s="25"/>
      <c r="N68" s="25"/>
      <c r="O68" s="45"/>
      <c r="P68" s="25"/>
      <c r="Q68" s="26"/>
    </row>
    <row r="69" spans="2:17" ht="16" thickBot="1" x14ac:dyDescent="0.25">
      <c r="B69" s="42"/>
      <c r="C69" s="43"/>
      <c r="D69" s="43"/>
      <c r="E69" s="39"/>
      <c r="F69" s="40"/>
      <c r="G69" s="40"/>
      <c r="H69" s="41"/>
      <c r="I69" s="39"/>
      <c r="J69" s="40"/>
      <c r="K69" s="40"/>
      <c r="L69" s="41"/>
      <c r="M69" s="40"/>
      <c r="N69" s="40"/>
      <c r="O69" s="46"/>
      <c r="P69" s="40"/>
      <c r="Q69" s="41"/>
    </row>
    <row r="70" spans="2:17" x14ac:dyDescent="0.2">
      <c r="B70" s="166" t="s">
        <v>143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4056B-ED06-4E3A-9356-D2E7333D5757}">
  <dimension ref="A2:R25"/>
  <sheetViews>
    <sheetView showGridLines="0" tabSelected="1" workbookViewId="0"/>
  </sheetViews>
  <sheetFormatPr baseColWidth="10" defaultColWidth="8.83203125" defaultRowHeight="15" x14ac:dyDescent="0.2"/>
  <cols>
    <col min="2" max="2" width="19.5" customWidth="1"/>
    <col min="3" max="4" width="7.5" customWidth="1"/>
    <col min="5" max="5" width="14.1640625" customWidth="1"/>
    <col min="6" max="6" width="13.5" customWidth="1"/>
    <col min="7" max="9" width="6.5" customWidth="1"/>
    <col min="10" max="11" width="14.5" customWidth="1"/>
    <col min="12" max="13" width="8.5" customWidth="1"/>
    <col min="14" max="16" width="8.5" hidden="1" customWidth="1"/>
    <col min="17" max="17" width="8.5" customWidth="1"/>
    <col min="18" max="18" width="14.83203125" customWidth="1"/>
  </cols>
  <sheetData>
    <row r="2" spans="2:18" s="89" customFormat="1" x14ac:dyDescent="0.2">
      <c r="B2" s="89" t="s">
        <v>134</v>
      </c>
      <c r="C2" s="89" t="s">
        <v>135</v>
      </c>
      <c r="E2" s="89" t="s">
        <v>136</v>
      </c>
    </row>
    <row r="3" spans="2:18" ht="16" thickBot="1" x14ac:dyDescent="0.25"/>
    <row r="4" spans="2:18" ht="16" thickBot="1" x14ac:dyDescent="0.25">
      <c r="C4" s="170" t="s">
        <v>128</v>
      </c>
      <c r="D4" s="172"/>
      <c r="E4" s="171" t="s">
        <v>127</v>
      </c>
      <c r="F4" s="171"/>
      <c r="G4" s="171"/>
      <c r="H4" s="171"/>
      <c r="I4" s="171"/>
      <c r="J4" s="171"/>
      <c r="K4" s="171"/>
      <c r="L4" s="167" t="s">
        <v>121</v>
      </c>
      <c r="M4" s="168"/>
      <c r="N4" s="168"/>
      <c r="O4" s="168"/>
      <c r="P4" s="168"/>
      <c r="Q4" s="169"/>
    </row>
    <row r="5" spans="2:18" ht="49" thickBot="1" x14ac:dyDescent="0.25">
      <c r="B5" s="144" t="s">
        <v>104</v>
      </c>
      <c r="C5" s="144" t="s">
        <v>106</v>
      </c>
      <c r="D5" s="151" t="s">
        <v>107</v>
      </c>
      <c r="E5" s="145" t="s">
        <v>105</v>
      </c>
      <c r="F5" s="146" t="s">
        <v>108</v>
      </c>
      <c r="G5" s="146" t="s">
        <v>109</v>
      </c>
      <c r="H5" s="146" t="s">
        <v>18</v>
      </c>
      <c r="I5" s="146" t="s">
        <v>110</v>
      </c>
      <c r="J5" s="146" t="s">
        <v>119</v>
      </c>
      <c r="K5" s="146" t="s">
        <v>120</v>
      </c>
      <c r="L5" s="144" t="s">
        <v>6</v>
      </c>
      <c r="M5" s="158" t="s">
        <v>129</v>
      </c>
      <c r="N5" s="158" t="s">
        <v>130</v>
      </c>
      <c r="O5" s="158" t="s">
        <v>131</v>
      </c>
      <c r="P5" s="158" t="s">
        <v>132</v>
      </c>
      <c r="Q5" s="143" t="s">
        <v>111</v>
      </c>
      <c r="R5" s="151" t="s">
        <v>122</v>
      </c>
    </row>
    <row r="6" spans="2:18" x14ac:dyDescent="0.2">
      <c r="B6" s="2" t="s">
        <v>113</v>
      </c>
      <c r="C6" s="152"/>
      <c r="D6" s="153"/>
      <c r="E6" s="148"/>
      <c r="F6" s="136" t="s">
        <v>112</v>
      </c>
      <c r="G6" s="136" t="s">
        <v>116</v>
      </c>
      <c r="H6" s="136"/>
      <c r="I6" s="136"/>
      <c r="J6" s="136"/>
      <c r="K6" s="154"/>
      <c r="L6" s="135"/>
      <c r="M6" s="136"/>
      <c r="N6" s="136"/>
      <c r="O6" s="136"/>
      <c r="P6" s="136"/>
      <c r="Q6" s="137"/>
      <c r="R6" s="4"/>
    </row>
    <row r="7" spans="2:18" x14ac:dyDescent="0.2">
      <c r="B7" s="6"/>
      <c r="C7" s="138"/>
      <c r="D7" s="139"/>
      <c r="E7" s="149"/>
      <c r="F7" s="134" t="s">
        <v>114</v>
      </c>
      <c r="G7" s="134" t="s">
        <v>117</v>
      </c>
      <c r="H7" s="134"/>
      <c r="I7" s="134"/>
      <c r="J7" s="134"/>
      <c r="K7" s="155"/>
      <c r="L7" s="138"/>
      <c r="M7" s="134"/>
      <c r="N7" s="134"/>
      <c r="O7" s="134"/>
      <c r="P7" s="134"/>
      <c r="Q7" s="139"/>
      <c r="R7" s="7"/>
    </row>
    <row r="8" spans="2:18" x14ac:dyDescent="0.2">
      <c r="B8" s="6"/>
      <c r="C8" s="138"/>
      <c r="D8" s="139"/>
      <c r="E8" s="149"/>
      <c r="F8" s="134" t="s">
        <v>115</v>
      </c>
      <c r="G8" s="134" t="s">
        <v>118</v>
      </c>
      <c r="H8" s="134"/>
      <c r="I8" s="134"/>
      <c r="J8" s="134"/>
      <c r="K8" s="155"/>
      <c r="L8" s="138"/>
      <c r="M8" s="134"/>
      <c r="N8" s="134"/>
      <c r="O8" s="134"/>
      <c r="P8" s="134"/>
      <c r="Q8" s="139"/>
      <c r="R8" s="7"/>
    </row>
    <row r="9" spans="2:18" x14ac:dyDescent="0.2">
      <c r="B9" s="6"/>
      <c r="C9" s="138"/>
      <c r="D9" s="139"/>
      <c r="E9" s="149"/>
      <c r="F9" s="134"/>
      <c r="G9" s="134"/>
      <c r="H9" s="134"/>
      <c r="I9" s="134"/>
      <c r="J9" s="134"/>
      <c r="K9" s="155"/>
      <c r="L9" s="138"/>
      <c r="M9" s="134"/>
      <c r="N9" s="134"/>
      <c r="O9" s="134"/>
      <c r="P9" s="134"/>
      <c r="Q9" s="139"/>
      <c r="R9" s="7"/>
    </row>
    <row r="10" spans="2:18" x14ac:dyDescent="0.2">
      <c r="B10" s="6" t="s">
        <v>126</v>
      </c>
      <c r="C10" s="138"/>
      <c r="D10" s="139"/>
      <c r="E10" s="149"/>
      <c r="F10" s="134" t="s">
        <v>123</v>
      </c>
      <c r="G10" s="134"/>
      <c r="H10" s="134"/>
      <c r="I10" s="134"/>
      <c r="J10" s="134"/>
      <c r="K10" s="155"/>
      <c r="L10" s="138"/>
      <c r="M10" s="134"/>
      <c r="N10" s="134"/>
      <c r="O10" s="134"/>
      <c r="P10" s="134"/>
      <c r="Q10" s="139"/>
      <c r="R10" s="7"/>
    </row>
    <row r="11" spans="2:18" x14ac:dyDescent="0.2">
      <c r="B11" s="6"/>
      <c r="C11" s="138"/>
      <c r="D11" s="139"/>
      <c r="E11" s="149"/>
      <c r="F11" s="134" t="s">
        <v>124</v>
      </c>
      <c r="G11" s="134"/>
      <c r="H11" s="134"/>
      <c r="I11" s="134"/>
      <c r="J11" s="134"/>
      <c r="K11" s="155"/>
      <c r="L11" s="138"/>
      <c r="M11" s="134"/>
      <c r="N11" s="134"/>
      <c r="O11" s="134"/>
      <c r="P11" s="134"/>
      <c r="Q11" s="139"/>
      <c r="R11" s="7"/>
    </row>
    <row r="12" spans="2:18" x14ac:dyDescent="0.2">
      <c r="B12" s="6"/>
      <c r="C12" s="138"/>
      <c r="D12" s="139"/>
      <c r="E12" s="149"/>
      <c r="F12" s="134" t="s">
        <v>125</v>
      </c>
      <c r="G12" s="134"/>
      <c r="H12" s="134"/>
      <c r="I12" s="134"/>
      <c r="J12" s="134"/>
      <c r="K12" s="155"/>
      <c r="L12" s="138"/>
      <c r="M12" s="134"/>
      <c r="N12" s="134"/>
      <c r="O12" s="134"/>
      <c r="P12" s="134"/>
      <c r="Q12" s="139"/>
      <c r="R12" s="7"/>
    </row>
    <row r="13" spans="2:18" x14ac:dyDescent="0.2">
      <c r="B13" s="6"/>
      <c r="C13" s="138"/>
      <c r="D13" s="139"/>
      <c r="E13" s="149"/>
      <c r="F13" s="134"/>
      <c r="G13" s="134"/>
      <c r="H13" s="134"/>
      <c r="I13" s="134"/>
      <c r="J13" s="134"/>
      <c r="K13" s="155"/>
      <c r="L13" s="138"/>
      <c r="M13" s="134"/>
      <c r="N13" s="134"/>
      <c r="O13" s="134"/>
      <c r="P13" s="134"/>
      <c r="Q13" s="139"/>
      <c r="R13" s="7"/>
    </row>
    <row r="14" spans="2:18" x14ac:dyDescent="0.2">
      <c r="B14" s="6"/>
      <c r="C14" s="138"/>
      <c r="D14" s="139"/>
      <c r="E14" s="149"/>
      <c r="F14" s="134"/>
      <c r="G14" s="134"/>
      <c r="H14" s="134"/>
      <c r="I14" s="134"/>
      <c r="J14" s="134"/>
      <c r="K14" s="155"/>
      <c r="L14" s="138"/>
      <c r="M14" s="134"/>
      <c r="N14" s="134"/>
      <c r="O14" s="134"/>
      <c r="P14" s="134"/>
      <c r="Q14" s="139"/>
      <c r="R14" s="7"/>
    </row>
    <row r="15" spans="2:18" x14ac:dyDescent="0.2">
      <c r="B15" s="6"/>
      <c r="C15" s="138"/>
      <c r="D15" s="139"/>
      <c r="E15" s="149"/>
      <c r="F15" s="134"/>
      <c r="G15" s="134"/>
      <c r="H15" s="134"/>
      <c r="I15" s="134"/>
      <c r="J15" s="134"/>
      <c r="K15" s="155"/>
      <c r="L15" s="138"/>
      <c r="M15" s="134"/>
      <c r="N15" s="134"/>
      <c r="O15" s="134"/>
      <c r="P15" s="134"/>
      <c r="Q15" s="139"/>
      <c r="R15" s="7"/>
    </row>
    <row r="16" spans="2:18" x14ac:dyDescent="0.2">
      <c r="B16" s="6"/>
      <c r="C16" s="138"/>
      <c r="D16" s="139"/>
      <c r="E16" s="149"/>
      <c r="F16" s="134"/>
      <c r="G16" s="134"/>
      <c r="H16" s="134"/>
      <c r="I16" s="134"/>
      <c r="J16" s="134"/>
      <c r="K16" s="155"/>
      <c r="L16" s="138"/>
      <c r="M16" s="134"/>
      <c r="N16" s="134"/>
      <c r="O16" s="134"/>
      <c r="P16" s="134"/>
      <c r="Q16" s="139"/>
      <c r="R16" s="7"/>
    </row>
    <row r="17" spans="1:18" ht="16" thickBot="1" x14ac:dyDescent="0.25">
      <c r="B17" s="147"/>
      <c r="C17" s="140"/>
      <c r="D17" s="142"/>
      <c r="E17" s="150"/>
      <c r="F17" s="141"/>
      <c r="G17" s="141"/>
      <c r="H17" s="141"/>
      <c r="I17" s="141"/>
      <c r="J17" s="141"/>
      <c r="K17" s="156"/>
      <c r="L17" s="140"/>
      <c r="M17" s="141"/>
      <c r="N17" s="141"/>
      <c r="O17" s="141"/>
      <c r="P17" s="141"/>
      <c r="Q17" s="142"/>
      <c r="R17" s="157"/>
    </row>
    <row r="19" spans="1:18" x14ac:dyDescent="0.2">
      <c r="B19" s="159" t="s">
        <v>17</v>
      </c>
    </row>
    <row r="20" spans="1:18" x14ac:dyDescent="0.2">
      <c r="A20">
        <v>1</v>
      </c>
      <c r="B20" t="s">
        <v>141</v>
      </c>
    </row>
    <row r="21" spans="1:18" x14ac:dyDescent="0.2">
      <c r="A21">
        <v>2</v>
      </c>
      <c r="B21" t="s">
        <v>139</v>
      </c>
    </row>
    <row r="22" spans="1:18" x14ac:dyDescent="0.2">
      <c r="A22">
        <v>3</v>
      </c>
      <c r="B22" t="s">
        <v>137</v>
      </c>
    </row>
    <row r="23" spans="1:18" x14ac:dyDescent="0.2">
      <c r="A23">
        <v>4</v>
      </c>
      <c r="B23" t="s">
        <v>138</v>
      </c>
    </row>
    <row r="24" spans="1:18" x14ac:dyDescent="0.2">
      <c r="A24">
        <v>5</v>
      </c>
      <c r="B24" t="s">
        <v>140</v>
      </c>
    </row>
    <row r="25" spans="1:18" x14ac:dyDescent="0.2">
      <c r="A25">
        <v>6</v>
      </c>
      <c r="B25" t="s">
        <v>133</v>
      </c>
    </row>
  </sheetData>
  <mergeCells count="3">
    <mergeCell ref="C4:D4"/>
    <mergeCell ref="L4:Q4"/>
    <mergeCell ref="E4:K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40D59-8B0A-4102-B361-2DD4AC3F2C3A}">
  <dimension ref="B3:B9"/>
  <sheetViews>
    <sheetView workbookViewId="0">
      <selection activeCell="B14" sqref="B14"/>
    </sheetView>
  </sheetViews>
  <sheetFormatPr baseColWidth="10" defaultColWidth="8.83203125" defaultRowHeight="15" x14ac:dyDescent="0.2"/>
  <sheetData>
    <row r="3" spans="2:2" x14ac:dyDescent="0.2">
      <c r="B3" t="s">
        <v>96</v>
      </c>
    </row>
    <row r="5" spans="2:2" x14ac:dyDescent="0.2">
      <c r="B5" t="s">
        <v>97</v>
      </c>
    </row>
    <row r="7" spans="2:2" x14ac:dyDescent="0.2">
      <c r="B7" t="s">
        <v>95</v>
      </c>
    </row>
    <row r="9" spans="2:2" x14ac:dyDescent="0.2">
      <c r="B9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Sector Reporting</vt:lpstr>
      <vt:lpstr>Consolidated County Summary</vt:lpstr>
      <vt:lpstr>Summary of Sector Programmes</vt:lpstr>
      <vt:lpstr>Project Status Report</vt:lpstr>
      <vt:lpstr>Workplan</vt:lpstr>
      <vt:lpstr>'Consolidated County Summary'!_Toc530060783</vt:lpstr>
      <vt:lpstr>'Summary of Sector Programmes'!_Toc530060783</vt:lpstr>
      <vt:lpstr>'Consolidated County Summary'!_Toc530060784</vt:lpstr>
      <vt:lpstr>'Summary of Sector Programmes'!_Toc530060784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Giuliano</dc:creator>
  <cp:lastModifiedBy>Microsoft Office User</cp:lastModifiedBy>
  <dcterms:created xsi:type="dcterms:W3CDTF">2018-11-08T13:09:54Z</dcterms:created>
  <dcterms:modified xsi:type="dcterms:W3CDTF">2020-08-23T17:36:07Z</dcterms:modified>
</cp:coreProperties>
</file>